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10640" yWindow="20" windowWidth="18500" windowHeight="20600" tabRatio="354" activeTab="2"/>
  </bookViews>
  <sheets>
    <sheet name="Data" sheetId="1" r:id="rId1"/>
    <sheet name="Deliv" sheetId="2" r:id="rId2"/>
    <sheet name="Cumul" sheetId="3" r:id="rId3"/>
  </sheets>
  <definedNames>
    <definedName name="_xlnm.Print_Area" localSheetId="2">Cumul!$A$1:$L$80</definedName>
    <definedName name="_xlnm.Print_Area" localSheetId="0">Data!$A$1:$M$247</definedName>
    <definedName name="_xlnm.Print_Area" localSheetId="1">Deliv!$A$2:$J$145</definedName>
    <definedName name="_xlnm.Print_Titles" localSheetId="0">Data!$1:$3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6" i="1"/>
  <c r="I137" i="1"/>
  <c r="I138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40" i="1"/>
  <c r="B240" i="1"/>
  <c r="J37" i="1"/>
  <c r="J38" i="1"/>
  <c r="J39" i="1"/>
  <c r="J40" i="1"/>
  <c r="J41" i="1"/>
  <c r="J42" i="1"/>
  <c r="J43" i="1"/>
  <c r="J44" i="1"/>
  <c r="J45" i="1"/>
  <c r="J4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L47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L133" i="1"/>
  <c r="J136" i="1"/>
  <c r="J137" i="1"/>
  <c r="J138" i="1"/>
  <c r="L139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L168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L202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L237" i="1"/>
  <c r="L240" i="1"/>
  <c r="G37" i="1"/>
  <c r="G38" i="1"/>
  <c r="G39" i="1"/>
  <c r="G40" i="1"/>
  <c r="G41" i="1"/>
  <c r="G42" i="1"/>
  <c r="G43" i="1"/>
  <c r="G44" i="1"/>
  <c r="G45" i="1"/>
  <c r="G4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K47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K133" i="1"/>
  <c r="G136" i="1"/>
  <c r="G137" i="1"/>
  <c r="G138" i="1"/>
  <c r="K139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K168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K202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K237" i="1"/>
  <c r="K240" i="1"/>
  <c r="C240" i="1"/>
</calcChain>
</file>

<file path=xl/sharedStrings.xml><?xml version="1.0" encoding="utf-8"?>
<sst xmlns="http://schemas.openxmlformats.org/spreadsheetml/2006/main" count="630" uniqueCount="59">
  <si>
    <t>date</t>
  </si>
  <si>
    <t>$</t>
  </si>
  <si>
    <t>LP</t>
  </si>
  <si>
    <t>TH</t>
  </si>
  <si>
    <t>Pol</t>
  </si>
  <si>
    <t>#2</t>
  </si>
  <si>
    <t>83 depot Hwy</t>
  </si>
  <si>
    <t>101 depot FD</t>
  </si>
  <si>
    <t>Mann</t>
  </si>
  <si>
    <t>Frat</t>
  </si>
  <si>
    <t>Rymes</t>
  </si>
  <si>
    <t>Ciard</t>
  </si>
  <si>
    <t>Type</t>
  </si>
  <si>
    <t>Vendor</t>
  </si>
  <si>
    <t>DTh</t>
  </si>
  <si>
    <t>Notes:</t>
  </si>
  <si>
    <t xml:space="preserve">   # of DTh = 0.092 x LPG Gallons, = 0.1387 x #2 fuel Gallons</t>
  </si>
  <si>
    <t>960 Twnsd COMM</t>
  </si>
  <si>
    <t>Gal.</t>
  </si>
  <si>
    <t>Deliv. To</t>
  </si>
  <si>
    <t>Cumul.</t>
  </si>
  <si>
    <t>Cost</t>
  </si>
  <si>
    <t>Deliv.</t>
  </si>
  <si>
    <t>DecaTherms DTh</t>
  </si>
  <si>
    <t>cumulative</t>
  </si>
  <si>
    <t>Dept. TOTALS</t>
  </si>
  <si>
    <t>TOTALS</t>
  </si>
  <si>
    <t xml:space="preserve">      DecaTherm (DTh) = million BTU = ~~ 1000 ft^3 of natural gas</t>
  </si>
  <si>
    <t xml:space="preserve">          (LPG=92,000 BTU/gal, #2 fuel=138,700 BTU/gal)</t>
  </si>
  <si>
    <t xml:space="preserve">  Vendor was not recorded until partway through transcription</t>
  </si>
  <si>
    <t>LP</t>
    <phoneticPr fontId="1" type="noConversion"/>
  </si>
  <si>
    <t>83 depot Hwy</t>
    <phoneticPr fontId="1" type="noConversion"/>
  </si>
  <si>
    <t>Rymes</t>
    <phoneticPr fontId="1" type="noConversion"/>
  </si>
  <si>
    <t>83 depot Hwy</t>
    <phoneticPr fontId="1" type="noConversion"/>
  </si>
  <si>
    <t>Rymes</t>
    <phoneticPr fontId="1" type="noConversion"/>
  </si>
  <si>
    <t>83 depot Hwy</t>
    <phoneticPr fontId="1" type="noConversion"/>
  </si>
  <si>
    <t>Rymes</t>
    <phoneticPr fontId="1" type="noConversion"/>
  </si>
  <si>
    <t>960 Twnsd COMM</t>
    <phoneticPr fontId="1" type="noConversion"/>
  </si>
  <si>
    <t>TH 7 MHHR</t>
  </si>
  <si>
    <t>Rymes</t>
    <phoneticPr fontId="1" type="noConversion"/>
  </si>
  <si>
    <t>#2</t>
    <phoneticPr fontId="1" type="noConversion"/>
  </si>
  <si>
    <t>Mann H 16 DHR</t>
  </si>
  <si>
    <t>PD 38 DHR</t>
  </si>
  <si>
    <t>Fuel consumption by Mason town departments/buildings, 2015 … 2018</t>
  </si>
  <si>
    <t>FIRE Department - 101 Depot Rd</t>
  </si>
  <si>
    <t>Highway Department - 83 Depot Rd</t>
  </si>
  <si>
    <t>Communications tower - 960 Townsend Rd</t>
  </si>
  <si>
    <t>Mann House - town offices &amp; library - 16 Darling Hill Rd</t>
  </si>
  <si>
    <t>Police Department - 38 Darling Hill Rd</t>
  </si>
  <si>
    <t>Town Hall - 7 Meeting House Hill Rd</t>
  </si>
  <si>
    <t>Fuel deliveries in gallons by Mason town department or building, 2015 … 2018</t>
  </si>
  <si>
    <t xml:space="preserve">  Fire Department totals</t>
  </si>
  <si>
    <t xml:space="preserve">    Highway Department totals</t>
  </si>
  <si>
    <t xml:space="preserve">    Communication tower totals</t>
  </si>
  <si>
    <t xml:space="preserve">    Police Department totals</t>
  </si>
  <si>
    <t xml:space="preserve">    Mann House - town offices &amp; library totals</t>
  </si>
  <si>
    <t xml:space="preserve">    Town Hall totals</t>
  </si>
  <si>
    <t>.</t>
  </si>
  <si>
    <t>Cumulative fuel usage by Mason Town department/building, 2015 …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</si>
</sst>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.0"/>
    <numFmt numFmtId="165" formatCode="[$$-409]#,##0.00;[Red]\-[$$-409]#,##0.00"/>
    <numFmt numFmtId="166" formatCode="mm/dd/yy"/>
    <numFmt numFmtId="167" formatCode="#,##0.0"/>
    <numFmt numFmtId="168" formatCode="_(* #,##0_);_(* \(#,##0\);_(* &quot;-&quot;??_);_(@_)"/>
    <numFmt numFmtId="169" formatCode="[$$-409]#,##0;[Red]\-[$$-409]#,##0"/>
    <numFmt numFmtId="170" formatCode="[$$-409]#,##0.00;[Red][$$-409]#,##0.00"/>
  </numFmts>
  <fonts count="9" x14ac:knownFonts="1"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4"/>
      <name val="Arial"/>
    </font>
    <font>
      <sz val="8"/>
      <name val="Arial"/>
    </font>
    <font>
      <i/>
      <sz val="10"/>
      <name val="Arial"/>
    </font>
    <font>
      <b/>
      <sz val="11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7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14" fontId="0" fillId="0" borderId="0" xfId="0" applyNumberFormat="1"/>
    <xf numFmtId="2" fontId="0" fillId="0" borderId="0" xfId="0" applyNumberFormat="1"/>
    <xf numFmtId="0" fontId="4" fillId="0" borderId="0" xfId="0" applyFont="1"/>
    <xf numFmtId="164" fontId="0" fillId="0" borderId="1" xfId="0" applyNumberFormat="1" applyBorder="1"/>
    <xf numFmtId="167" fontId="0" fillId="0" borderId="1" xfId="0" applyNumberFormat="1" applyBorder="1"/>
    <xf numFmtId="43" fontId="0" fillId="0" borderId="0" xfId="17" applyFont="1"/>
    <xf numFmtId="0" fontId="0" fillId="0" borderId="2" xfId="0" applyBorder="1"/>
    <xf numFmtId="2" fontId="0" fillId="0" borderId="0" xfId="0" applyNumberForma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0" fillId="0" borderId="2" xfId="17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0" fillId="3" borderId="0" xfId="0" applyNumberFormat="1" applyFill="1" applyBorder="1"/>
    <xf numFmtId="168" fontId="5" fillId="3" borderId="0" xfId="17" applyNumberFormat="1" applyFont="1" applyFill="1" applyBorder="1"/>
    <xf numFmtId="0" fontId="0" fillId="3" borderId="0" xfId="0" applyFill="1" applyBorder="1"/>
    <xf numFmtId="167" fontId="0" fillId="3" borderId="0" xfId="0" applyNumberFormat="1" applyFill="1" applyBorder="1"/>
    <xf numFmtId="0" fontId="0" fillId="3" borderId="0" xfId="0" applyFill="1"/>
    <xf numFmtId="168" fontId="3" fillId="3" borderId="0" xfId="17" applyNumberFormat="1" applyFont="1" applyFill="1"/>
    <xf numFmtId="43" fontId="0" fillId="3" borderId="0" xfId="17" applyFont="1" applyFill="1"/>
    <xf numFmtId="0" fontId="6" fillId="0" borderId="0" xfId="0" applyFont="1"/>
    <xf numFmtId="166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43" fontId="0" fillId="0" borderId="0" xfId="17" applyFont="1" applyBorder="1"/>
    <xf numFmtId="166" fontId="0" fillId="2" borderId="0" xfId="0" applyNumberFormat="1" applyFill="1" applyBorder="1"/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/>
    <xf numFmtId="167" fontId="0" fillId="0" borderId="0" xfId="0" applyNumberFormat="1" applyBorder="1"/>
    <xf numFmtId="43" fontId="0" fillId="0" borderId="0" xfId="0" applyNumberFormat="1" applyBorder="1"/>
    <xf numFmtId="166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/>
    <xf numFmtId="170" fontId="0" fillId="0" borderId="0" xfId="0" applyNumberFormat="1"/>
    <xf numFmtId="166" fontId="0" fillId="0" borderId="0" xfId="0" applyNumberFormat="1" applyFont="1"/>
    <xf numFmtId="164" fontId="0" fillId="0" borderId="0" xfId="0" applyNumberFormat="1" applyFont="1"/>
    <xf numFmtId="170" fontId="0" fillId="0" borderId="0" xfId="0" applyNumberFormat="1" applyFont="1"/>
    <xf numFmtId="0" fontId="0" fillId="0" borderId="0" xfId="0" applyFont="1"/>
    <xf numFmtId="166" fontId="3" fillId="0" borderId="0" xfId="0" applyNumberFormat="1" applyFont="1"/>
    <xf numFmtId="164" fontId="3" fillId="0" borderId="0" xfId="0" applyNumberFormat="1" applyFont="1"/>
    <xf numFmtId="170" fontId="3" fillId="0" borderId="0" xfId="0" applyNumberFormat="1" applyFont="1"/>
    <xf numFmtId="0" fontId="3" fillId="0" borderId="0" xfId="0" applyFont="1"/>
    <xf numFmtId="170" fontId="0" fillId="2" borderId="0" xfId="0" applyNumberFormat="1" applyFill="1"/>
    <xf numFmtId="166" fontId="3" fillId="2" borderId="0" xfId="0" applyNumberFormat="1" applyFont="1" applyFill="1"/>
    <xf numFmtId="164" fontId="3" fillId="2" borderId="0" xfId="0" applyNumberFormat="1" applyFont="1" applyFill="1"/>
    <xf numFmtId="170" fontId="3" fillId="2" borderId="0" xfId="0" applyNumberFormat="1" applyFont="1" applyFill="1"/>
    <xf numFmtId="0" fontId="3" fillId="2" borderId="0" xfId="0" applyFont="1" applyFill="1"/>
    <xf numFmtId="166" fontId="7" fillId="0" borderId="4" xfId="0" applyNumberFormat="1" applyFont="1" applyBorder="1"/>
    <xf numFmtId="164" fontId="0" fillId="0" borderId="4" xfId="0" applyNumberFormat="1" applyBorder="1"/>
    <xf numFmtId="165" fontId="0" fillId="0" borderId="4" xfId="0" applyNumberFormat="1" applyBorder="1"/>
    <xf numFmtId="0" fontId="0" fillId="0" borderId="4" xfId="0" applyBorder="1"/>
    <xf numFmtId="167" fontId="0" fillId="0" borderId="5" xfId="0" applyNumberFormat="1" applyBorder="1"/>
    <xf numFmtId="43" fontId="0" fillId="0" borderId="4" xfId="17" applyFont="1" applyBorder="1"/>
    <xf numFmtId="166" fontId="7" fillId="0" borderId="4" xfId="0" applyNumberFormat="1" applyFont="1" applyFill="1" applyBorder="1"/>
    <xf numFmtId="164" fontId="0" fillId="0" borderId="4" xfId="0" applyNumberFormat="1" applyFill="1" applyBorder="1"/>
    <xf numFmtId="165" fontId="0" fillId="0" borderId="4" xfId="0" applyNumberFormat="1" applyFill="1" applyBorder="1"/>
    <xf numFmtId="0" fontId="0" fillId="0" borderId="4" xfId="0" applyFill="1" applyBorder="1"/>
    <xf numFmtId="0" fontId="7" fillId="0" borderId="4" xfId="0" applyFont="1" applyBorder="1" applyAlignment="1">
      <alignment horizontal="left"/>
    </xf>
    <xf numFmtId="164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Fill="1" applyBorder="1"/>
    <xf numFmtId="0" fontId="0" fillId="0" borderId="5" xfId="0" applyFont="1" applyFill="1" applyBorder="1" applyAlignment="1">
      <alignment horizontal="center"/>
    </xf>
    <xf numFmtId="43" fontId="0" fillId="0" borderId="4" xfId="17" applyFont="1" applyBorder="1" applyAlignment="1">
      <alignment horizontal="center"/>
    </xf>
    <xf numFmtId="167" fontId="0" fillId="0" borderId="4" xfId="0" applyNumberFormat="1" applyBorder="1"/>
    <xf numFmtId="43" fontId="0" fillId="0" borderId="4" xfId="0" applyNumberFormat="1" applyBorder="1"/>
    <xf numFmtId="0" fontId="0" fillId="0" borderId="4" xfId="0" applyFill="1" applyBorder="1" applyAlignment="1">
      <alignment horizontal="center"/>
    </xf>
    <xf numFmtId="167" fontId="0" fillId="0" borderId="6" xfId="0" applyNumberFormat="1" applyBorder="1"/>
    <xf numFmtId="43" fontId="0" fillId="0" borderId="6" xfId="17" applyFont="1" applyBorder="1"/>
    <xf numFmtId="3" fontId="8" fillId="0" borderId="6" xfId="0" applyNumberFormat="1" applyFont="1" applyBorder="1"/>
    <xf numFmtId="168" fontId="8" fillId="0" borderId="6" xfId="0" applyNumberFormat="1" applyFont="1" applyBorder="1"/>
    <xf numFmtId="3" fontId="8" fillId="0" borderId="0" xfId="0" applyNumberFormat="1" applyFont="1" applyBorder="1"/>
    <xf numFmtId="169" fontId="8" fillId="3" borderId="0" xfId="0" applyNumberFormat="1" applyFont="1" applyFill="1" applyBorder="1"/>
    <xf numFmtId="0" fontId="0" fillId="0" borderId="6" xfId="0" applyBorder="1"/>
    <xf numFmtId="164" fontId="0" fillId="0" borderId="6" xfId="0" applyNumberFormat="1" applyFill="1" applyBorder="1"/>
    <xf numFmtId="165" fontId="0" fillId="0" borderId="6" xfId="0" applyNumberFormat="1" applyFill="1" applyBorder="1"/>
    <xf numFmtId="0" fontId="0" fillId="0" borderId="6" xfId="0" applyFill="1" applyBorder="1"/>
    <xf numFmtId="166" fontId="8" fillId="0" borderId="6" xfId="0" applyNumberFormat="1" applyFont="1" applyFill="1" applyBorder="1"/>
    <xf numFmtId="164" fontId="0" fillId="0" borderId="6" xfId="0" applyNumberFormat="1" applyBorder="1"/>
    <xf numFmtId="165" fontId="0" fillId="0" borderId="6" xfId="0" applyNumberFormat="1" applyBorder="1"/>
    <xf numFmtId="166" fontId="8" fillId="0" borderId="6" xfId="0" applyNumberFormat="1" applyFont="1" applyBorder="1"/>
    <xf numFmtId="0" fontId="0" fillId="0" borderId="0" xfId="0" applyAlignment="1">
      <alignment horizontal="center"/>
    </xf>
  </cellXfs>
  <cellStyles count="76">
    <cellStyle name="Comma" xfId="1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</cellStyles>
  <dxfs count="0"/>
  <tableStyles count="0" defaultTableStyle="TableStyleMedium9" defaultPivotStyle="PivotStyleMedium4"/>
  <colors>
    <mruColors>
      <color rgb="FFFC00E4"/>
      <color rgb="FFFD9409"/>
      <color rgb="FF24FF14"/>
      <color rgb="FFFC0006"/>
      <color rgb="FF1ECD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Fire Department #2</a:t>
            </a:r>
            <a:r>
              <a:rPr lang="en-US" baseline="0"/>
              <a:t> </a:t>
            </a:r>
            <a:r>
              <a:rPr lang="en-US"/>
              <a:t>fuel</a:t>
            </a:r>
          </a:p>
        </c:rich>
      </c:tx>
      <c:layout>
        <c:manualLayout>
          <c:xMode val="edge"/>
          <c:yMode val="edge"/>
          <c:x val="0.177069938311851"/>
          <c:y val="0.052856624651641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64294849290335"/>
          <c:y val="0.059829180622883"/>
          <c:w val="0.907682682180651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1ECDFF"/>
              </a:solidFill>
            </a:ln>
          </c:spPr>
          <c:invertIfNegative val="0"/>
          <c:cat>
            <c:numRef>
              <c:f>Data!$A$5:$A$35</c:f>
              <c:numCache>
                <c:formatCode>mm/dd/yy</c:formatCode>
                <c:ptCount val="31"/>
                <c:pt idx="0">
                  <c:v>42010.0</c:v>
                </c:pt>
                <c:pt idx="1">
                  <c:v>42039.0</c:v>
                </c:pt>
                <c:pt idx="2">
                  <c:v>42060.0</c:v>
                </c:pt>
                <c:pt idx="3">
                  <c:v>42087.0</c:v>
                </c:pt>
                <c:pt idx="4">
                  <c:v>42361.0</c:v>
                </c:pt>
                <c:pt idx="5">
                  <c:v>42380.0</c:v>
                </c:pt>
                <c:pt idx="6">
                  <c:v>42409.0</c:v>
                </c:pt>
                <c:pt idx="7">
                  <c:v>42422.0</c:v>
                </c:pt>
                <c:pt idx="8">
                  <c:v>42448.0</c:v>
                </c:pt>
                <c:pt idx="9">
                  <c:v>42471.0</c:v>
                </c:pt>
                <c:pt idx="10">
                  <c:v>42521.0</c:v>
                </c:pt>
                <c:pt idx="11">
                  <c:v>42684.0</c:v>
                </c:pt>
                <c:pt idx="12">
                  <c:v>42723.0</c:v>
                </c:pt>
                <c:pt idx="13">
                  <c:v>42759.0</c:v>
                </c:pt>
                <c:pt idx="14">
                  <c:v>42781.0</c:v>
                </c:pt>
                <c:pt idx="15">
                  <c:v>42824.0</c:v>
                </c:pt>
                <c:pt idx="16">
                  <c:v>42831.0</c:v>
                </c:pt>
                <c:pt idx="17">
                  <c:v>43017.0</c:v>
                </c:pt>
                <c:pt idx="18">
                  <c:v>43060.0</c:v>
                </c:pt>
                <c:pt idx="19">
                  <c:v>43105.0</c:v>
                </c:pt>
                <c:pt idx="20">
                  <c:v>43120.0</c:v>
                </c:pt>
                <c:pt idx="21">
                  <c:v>43146.0</c:v>
                </c:pt>
                <c:pt idx="22">
                  <c:v>43175.0</c:v>
                </c:pt>
                <c:pt idx="23">
                  <c:v>43200.0</c:v>
                </c:pt>
                <c:pt idx="24">
                  <c:v>43405.0</c:v>
                </c:pt>
                <c:pt idx="25">
                  <c:v>43433.0</c:v>
                </c:pt>
                <c:pt idx="26">
                  <c:v>43452.0</c:v>
                </c:pt>
                <c:pt idx="27">
                  <c:v>43473.0</c:v>
                </c:pt>
                <c:pt idx="28">
                  <c:v>43494.0</c:v>
                </c:pt>
                <c:pt idx="29">
                  <c:v>43514.0</c:v>
                </c:pt>
                <c:pt idx="30">
                  <c:v>43535.0</c:v>
                </c:pt>
              </c:numCache>
            </c:numRef>
          </c:cat>
          <c:val>
            <c:numRef>
              <c:f>Data!$B$5:$B$35</c:f>
              <c:numCache>
                <c:formatCode>#.0</c:formatCode>
                <c:ptCount val="31"/>
                <c:pt idx="0">
                  <c:v>201.1</c:v>
                </c:pt>
                <c:pt idx="1">
                  <c:v>284.5</c:v>
                </c:pt>
                <c:pt idx="2">
                  <c:v>217.1</c:v>
                </c:pt>
                <c:pt idx="3">
                  <c:v>168.1</c:v>
                </c:pt>
                <c:pt idx="4">
                  <c:v>110.7</c:v>
                </c:pt>
                <c:pt idx="5">
                  <c:v>74.0</c:v>
                </c:pt>
                <c:pt idx="6">
                  <c:v>175.6</c:v>
                </c:pt>
                <c:pt idx="7">
                  <c:v>92.0</c:v>
                </c:pt>
                <c:pt idx="8">
                  <c:v>93.3</c:v>
                </c:pt>
                <c:pt idx="9">
                  <c:v>65.4</c:v>
                </c:pt>
                <c:pt idx="10">
                  <c:v>26.2</c:v>
                </c:pt>
                <c:pt idx="11">
                  <c:v>17.3</c:v>
                </c:pt>
                <c:pt idx="12">
                  <c:v>123.8</c:v>
                </c:pt>
                <c:pt idx="13">
                  <c:v>209.0</c:v>
                </c:pt>
                <c:pt idx="14">
                  <c:v>103.8</c:v>
                </c:pt>
                <c:pt idx="15">
                  <c:v>78.5</c:v>
                </c:pt>
                <c:pt idx="16">
                  <c:v>165.9</c:v>
                </c:pt>
                <c:pt idx="17">
                  <c:v>16.2</c:v>
                </c:pt>
                <c:pt idx="18">
                  <c:v>45.4</c:v>
                </c:pt>
                <c:pt idx="19">
                  <c:v>214.9</c:v>
                </c:pt>
                <c:pt idx="20">
                  <c:v>169.3</c:v>
                </c:pt>
                <c:pt idx="21">
                  <c:v>210.5</c:v>
                </c:pt>
                <c:pt idx="22">
                  <c:v>147.8</c:v>
                </c:pt>
                <c:pt idx="23">
                  <c:v>134.0</c:v>
                </c:pt>
                <c:pt idx="24">
                  <c:v>72.2</c:v>
                </c:pt>
                <c:pt idx="25">
                  <c:v>115.0</c:v>
                </c:pt>
                <c:pt idx="26">
                  <c:v>114.5</c:v>
                </c:pt>
                <c:pt idx="27">
                  <c:v>123.7</c:v>
                </c:pt>
                <c:pt idx="28">
                  <c:v>185.9</c:v>
                </c:pt>
                <c:pt idx="29">
                  <c:v>176.4</c:v>
                </c:pt>
                <c:pt idx="30">
                  <c:v>225.1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6358568"/>
        <c:axId val="2112511640"/>
      </c:barChart>
      <c:dateAx>
        <c:axId val="-2116358568"/>
        <c:scaling>
          <c:orientation val="minMax"/>
          <c:max val="43586.0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2112511640"/>
        <c:crosses val="autoZero"/>
        <c:auto val="1"/>
        <c:lblOffset val="100"/>
        <c:baseTimeUnit val="days"/>
      </c:dateAx>
      <c:valAx>
        <c:axId val="2112511640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-2116358568"/>
        <c:crossesAt val="41913.0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Fire Department LPG</a:t>
            </a:r>
          </a:p>
        </c:rich>
      </c:tx>
      <c:layout>
        <c:manualLayout>
          <c:xMode val="edge"/>
          <c:yMode val="edge"/>
          <c:x val="0.0735667535984754"/>
          <c:y val="0.065677163356544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96141983048297"/>
          <c:y val="0.0470086419179795"/>
          <c:w val="0.904509503987161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FC0006"/>
              </a:solidFill>
            </a:ln>
          </c:spPr>
          <c:invertIfNegative val="0"/>
          <c:cat>
            <c:numRef>
              <c:f>Data!$A$37:$A$46</c:f>
              <c:numCache>
                <c:formatCode>mm/dd/yy</c:formatCode>
                <c:ptCount val="10"/>
                <c:pt idx="0">
                  <c:v>42328.0</c:v>
                </c:pt>
                <c:pt idx="1">
                  <c:v>42339.0</c:v>
                </c:pt>
                <c:pt idx="2">
                  <c:v>42368.0</c:v>
                </c:pt>
                <c:pt idx="3">
                  <c:v>42409.0</c:v>
                </c:pt>
                <c:pt idx="4">
                  <c:v>42432.0</c:v>
                </c:pt>
                <c:pt idx="5">
                  <c:v>42699.0</c:v>
                </c:pt>
                <c:pt idx="6">
                  <c:v>42751.0</c:v>
                </c:pt>
                <c:pt idx="7">
                  <c:v>43110.0</c:v>
                </c:pt>
                <c:pt idx="8">
                  <c:v>43175.0</c:v>
                </c:pt>
                <c:pt idx="9">
                  <c:v>43391.0</c:v>
                </c:pt>
              </c:numCache>
            </c:numRef>
          </c:cat>
          <c:val>
            <c:numRef>
              <c:f>Data!$B$37:$B$46</c:f>
              <c:numCache>
                <c:formatCode>#.0</c:formatCode>
                <c:ptCount val="10"/>
                <c:pt idx="0">
                  <c:v>50.0</c:v>
                </c:pt>
                <c:pt idx="1">
                  <c:v>175.0</c:v>
                </c:pt>
                <c:pt idx="2">
                  <c:v>4.3</c:v>
                </c:pt>
                <c:pt idx="3">
                  <c:v>15.4</c:v>
                </c:pt>
                <c:pt idx="4">
                  <c:v>30.3</c:v>
                </c:pt>
                <c:pt idx="5">
                  <c:v>13.5</c:v>
                </c:pt>
                <c:pt idx="6">
                  <c:v>20.0</c:v>
                </c:pt>
                <c:pt idx="7">
                  <c:v>42.0</c:v>
                </c:pt>
                <c:pt idx="8">
                  <c:v>5.6</c:v>
                </c:pt>
                <c:pt idx="9">
                  <c:v>21.4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531704"/>
        <c:axId val="-2121750456"/>
      </c:barChart>
      <c:dateAx>
        <c:axId val="2134531704"/>
        <c:scaling>
          <c:orientation val="minMax"/>
          <c:max val="43595.0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21750456"/>
        <c:crosses val="autoZero"/>
        <c:auto val="1"/>
        <c:lblOffset val="100"/>
        <c:baseTimeUnit val="days"/>
      </c:dateAx>
      <c:valAx>
        <c:axId val="-2121750456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2134531704"/>
        <c:crossesAt val="41913.0"/>
        <c:crossBetween val="between"/>
        <c:majorUnit val="5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Highway Department #2 fuel</a:t>
            </a:r>
          </a:p>
        </c:rich>
      </c:tx>
      <c:layout>
        <c:manualLayout>
          <c:xMode val="edge"/>
          <c:yMode val="edge"/>
          <c:x val="0.0703820402226792"/>
          <c:y val="0.065677163356544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64294849290335"/>
          <c:y val="0.0470086419179795"/>
          <c:w val="0.907682556798235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3366FF"/>
              </a:solidFill>
            </a:ln>
          </c:spPr>
          <c:invertIfNegative val="0"/>
          <c:cat>
            <c:numRef>
              <c:f>Data!$A$50:$A$104</c:f>
              <c:numCache>
                <c:formatCode>mm/dd/yy</c:formatCode>
                <c:ptCount val="55"/>
                <c:pt idx="0">
                  <c:v>42017.0</c:v>
                </c:pt>
                <c:pt idx="1">
                  <c:v>42023.0</c:v>
                </c:pt>
                <c:pt idx="2">
                  <c:v>42030.0</c:v>
                </c:pt>
                <c:pt idx="3">
                  <c:v>42039.0</c:v>
                </c:pt>
                <c:pt idx="4">
                  <c:v>42044.0</c:v>
                </c:pt>
                <c:pt idx="5">
                  <c:v>42049.0</c:v>
                </c:pt>
                <c:pt idx="6">
                  <c:v>42054.0</c:v>
                </c:pt>
                <c:pt idx="7">
                  <c:v>42060.0</c:v>
                </c:pt>
                <c:pt idx="8">
                  <c:v>42067.0</c:v>
                </c:pt>
                <c:pt idx="9">
                  <c:v>42074.0</c:v>
                </c:pt>
                <c:pt idx="10">
                  <c:v>42081.0</c:v>
                </c:pt>
                <c:pt idx="11">
                  <c:v>42089.0</c:v>
                </c:pt>
                <c:pt idx="12">
                  <c:v>42102.0</c:v>
                </c:pt>
                <c:pt idx="13">
                  <c:v>42108.0</c:v>
                </c:pt>
                <c:pt idx="14">
                  <c:v>42308.0</c:v>
                </c:pt>
                <c:pt idx="15">
                  <c:v>42347.0</c:v>
                </c:pt>
                <c:pt idx="16">
                  <c:v>42351.0</c:v>
                </c:pt>
                <c:pt idx="17">
                  <c:v>42408.0</c:v>
                </c:pt>
                <c:pt idx="18">
                  <c:v>42415.0</c:v>
                </c:pt>
                <c:pt idx="19">
                  <c:v>42422.0</c:v>
                </c:pt>
                <c:pt idx="20">
                  <c:v>42432.0</c:v>
                </c:pt>
                <c:pt idx="21">
                  <c:v>42433.0</c:v>
                </c:pt>
                <c:pt idx="22">
                  <c:v>42446.0</c:v>
                </c:pt>
                <c:pt idx="23">
                  <c:v>42474.0</c:v>
                </c:pt>
                <c:pt idx="24">
                  <c:v>42744.0</c:v>
                </c:pt>
                <c:pt idx="25">
                  <c:v>42753.0</c:v>
                </c:pt>
                <c:pt idx="26">
                  <c:v>42762.0</c:v>
                </c:pt>
                <c:pt idx="27">
                  <c:v>42772.0</c:v>
                </c:pt>
                <c:pt idx="28">
                  <c:v>42782.0</c:v>
                </c:pt>
                <c:pt idx="29">
                  <c:v>42790.0</c:v>
                </c:pt>
                <c:pt idx="30">
                  <c:v>42800.0</c:v>
                </c:pt>
                <c:pt idx="31">
                  <c:v>42810.0</c:v>
                </c:pt>
                <c:pt idx="32">
                  <c:v>42817.0</c:v>
                </c:pt>
                <c:pt idx="33">
                  <c:v>42828.0</c:v>
                </c:pt>
                <c:pt idx="34">
                  <c:v>43041.0</c:v>
                </c:pt>
                <c:pt idx="35">
                  <c:v>43055.0</c:v>
                </c:pt>
                <c:pt idx="36">
                  <c:v>43061.0</c:v>
                </c:pt>
                <c:pt idx="37">
                  <c:v>43083.0</c:v>
                </c:pt>
                <c:pt idx="38">
                  <c:v>43089.0</c:v>
                </c:pt>
                <c:pt idx="39">
                  <c:v>43096.0</c:v>
                </c:pt>
                <c:pt idx="40">
                  <c:v>43104.0</c:v>
                </c:pt>
                <c:pt idx="41">
                  <c:v>43111.0</c:v>
                </c:pt>
                <c:pt idx="42">
                  <c:v>43117.0</c:v>
                </c:pt>
                <c:pt idx="43">
                  <c:v>43124.0</c:v>
                </c:pt>
                <c:pt idx="44">
                  <c:v>43131.0</c:v>
                </c:pt>
                <c:pt idx="45">
                  <c:v>43139.0</c:v>
                </c:pt>
                <c:pt idx="46">
                  <c:v>43147.0</c:v>
                </c:pt>
                <c:pt idx="47">
                  <c:v>43153.0</c:v>
                </c:pt>
                <c:pt idx="48">
                  <c:v>43160.0</c:v>
                </c:pt>
                <c:pt idx="49">
                  <c:v>43171.0</c:v>
                </c:pt>
                <c:pt idx="50">
                  <c:v>43178.0</c:v>
                </c:pt>
                <c:pt idx="51">
                  <c:v>43185.0</c:v>
                </c:pt>
                <c:pt idx="52">
                  <c:v>43189.0</c:v>
                </c:pt>
                <c:pt idx="53">
                  <c:v>43199.0</c:v>
                </c:pt>
                <c:pt idx="54">
                  <c:v>43216.0</c:v>
                </c:pt>
              </c:numCache>
            </c:numRef>
          </c:cat>
          <c:val>
            <c:numRef>
              <c:f>Data!$B$50:$B$104</c:f>
              <c:numCache>
                <c:formatCode>#.0</c:formatCode>
                <c:ptCount val="55"/>
                <c:pt idx="0">
                  <c:v>126.2</c:v>
                </c:pt>
                <c:pt idx="1">
                  <c:v>140.7</c:v>
                </c:pt>
                <c:pt idx="2">
                  <c:v>119.8</c:v>
                </c:pt>
                <c:pt idx="3">
                  <c:v>197.9</c:v>
                </c:pt>
                <c:pt idx="4">
                  <c:v>130.4</c:v>
                </c:pt>
                <c:pt idx="5">
                  <c:v>113.5</c:v>
                </c:pt>
                <c:pt idx="6">
                  <c:v>114.2</c:v>
                </c:pt>
                <c:pt idx="7">
                  <c:v>139.1</c:v>
                </c:pt>
                <c:pt idx="8">
                  <c:v>122.7</c:v>
                </c:pt>
                <c:pt idx="9">
                  <c:v>110.6</c:v>
                </c:pt>
                <c:pt idx="10">
                  <c:v>115.4</c:v>
                </c:pt>
                <c:pt idx="11">
                  <c:v>111.2</c:v>
                </c:pt>
                <c:pt idx="12">
                  <c:v>49.6</c:v>
                </c:pt>
                <c:pt idx="13">
                  <c:v>90.0</c:v>
                </c:pt>
                <c:pt idx="14">
                  <c:v>64.0</c:v>
                </c:pt>
                <c:pt idx="15">
                  <c:v>224.9</c:v>
                </c:pt>
                <c:pt idx="16">
                  <c:v>80.0</c:v>
                </c:pt>
                <c:pt idx="17">
                  <c:v>100.0</c:v>
                </c:pt>
                <c:pt idx="18">
                  <c:v>141.0</c:v>
                </c:pt>
                <c:pt idx="19">
                  <c:v>72.2</c:v>
                </c:pt>
                <c:pt idx="20">
                  <c:v>78.1</c:v>
                </c:pt>
                <c:pt idx="21">
                  <c:v>44.0</c:v>
                </c:pt>
                <c:pt idx="22">
                  <c:v>54.6</c:v>
                </c:pt>
                <c:pt idx="23">
                  <c:v>118.0</c:v>
                </c:pt>
                <c:pt idx="24">
                  <c:v>159.1</c:v>
                </c:pt>
                <c:pt idx="25">
                  <c:v>87.3</c:v>
                </c:pt>
                <c:pt idx="26">
                  <c:v>65.4</c:v>
                </c:pt>
                <c:pt idx="27">
                  <c:v>175.1</c:v>
                </c:pt>
                <c:pt idx="28">
                  <c:v>224.1</c:v>
                </c:pt>
                <c:pt idx="29">
                  <c:v>68.6</c:v>
                </c:pt>
                <c:pt idx="30">
                  <c:v>81.5</c:v>
                </c:pt>
                <c:pt idx="31">
                  <c:v>168.8</c:v>
                </c:pt>
                <c:pt idx="32">
                  <c:v>55.6</c:v>
                </c:pt>
                <c:pt idx="33">
                  <c:v>91.2</c:v>
                </c:pt>
                <c:pt idx="34">
                  <c:v>27.1</c:v>
                </c:pt>
                <c:pt idx="35">
                  <c:v>17.4</c:v>
                </c:pt>
                <c:pt idx="36">
                  <c:v>20.3</c:v>
                </c:pt>
                <c:pt idx="37">
                  <c:v>210.0</c:v>
                </c:pt>
                <c:pt idx="38">
                  <c:v>113.3</c:v>
                </c:pt>
                <c:pt idx="39">
                  <c:v>148.3</c:v>
                </c:pt>
                <c:pt idx="40">
                  <c:v>196.3</c:v>
                </c:pt>
                <c:pt idx="41">
                  <c:v>166.8</c:v>
                </c:pt>
                <c:pt idx="42">
                  <c:v>100.6</c:v>
                </c:pt>
                <c:pt idx="43">
                  <c:v>115.4</c:v>
                </c:pt>
                <c:pt idx="44">
                  <c:v>111.1</c:v>
                </c:pt>
                <c:pt idx="45">
                  <c:v>163.9</c:v>
                </c:pt>
                <c:pt idx="46">
                  <c:v>112.5</c:v>
                </c:pt>
                <c:pt idx="47">
                  <c:v>58.7</c:v>
                </c:pt>
                <c:pt idx="48">
                  <c:v>38.1</c:v>
                </c:pt>
                <c:pt idx="49">
                  <c:v>129.1</c:v>
                </c:pt>
                <c:pt idx="50">
                  <c:v>104.0</c:v>
                </c:pt>
                <c:pt idx="51">
                  <c:v>66.0</c:v>
                </c:pt>
                <c:pt idx="52">
                  <c:v>17.0</c:v>
                </c:pt>
                <c:pt idx="53">
                  <c:v>69.5</c:v>
                </c:pt>
                <c:pt idx="54">
                  <c:v>55.5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6834808"/>
        <c:axId val="-2119954600"/>
      </c:barChart>
      <c:dateAx>
        <c:axId val="-2116834808"/>
        <c:scaling>
          <c:orientation val="minMax"/>
          <c:max val="43586.0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19954600"/>
        <c:crosses val="autoZero"/>
        <c:auto val="1"/>
        <c:lblOffset val="100"/>
        <c:baseTimeUnit val="days"/>
      </c:dateAx>
      <c:valAx>
        <c:axId val="-2119954600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-2116834808"/>
        <c:crossesAt val="41913.0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Highway Department LPG</a:t>
            </a:r>
          </a:p>
        </c:rich>
      </c:tx>
      <c:layout>
        <c:manualLayout>
          <c:xMode val="edge"/>
          <c:yMode val="edge"/>
          <c:x val="0.067197326846883"/>
          <c:y val="0.065677163356544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80218416169316"/>
          <c:y val="0.0470086419179795"/>
          <c:w val="0.906102487587141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FF0000"/>
              </a:solidFill>
            </a:ln>
          </c:spPr>
          <c:invertIfNegative val="0"/>
          <c:cat>
            <c:numRef>
              <c:f>Data!$A$106:$A$132</c:f>
              <c:numCache>
                <c:formatCode>mm/dd/yy</c:formatCode>
                <c:ptCount val="27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42329.0</c:v>
                </c:pt>
                <c:pt idx="4">
                  <c:v>42339.0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42487.0</c:v>
                </c:pt>
                <c:pt idx="10">
                  <c:v>42717.0</c:v>
                </c:pt>
                <c:pt idx="11">
                  <c:v>42773.0</c:v>
                </c:pt>
                <c:pt idx="12">
                  <c:v>42828.0</c:v>
                </c:pt>
                <c:pt idx="13">
                  <c:v>43110.0</c:v>
                </c:pt>
                <c:pt idx="14">
                  <c:v>43175.0</c:v>
                </c:pt>
                <c:pt idx="15">
                  <c:v>43228.0</c:v>
                </c:pt>
                <c:pt idx="16">
                  <c:v>43391.0</c:v>
                </c:pt>
                <c:pt idx="17">
                  <c:v>43438.0</c:v>
                </c:pt>
                <c:pt idx="18">
                  <c:v>43452.0</c:v>
                </c:pt>
                <c:pt idx="19">
                  <c:v>43468.0</c:v>
                </c:pt>
                <c:pt idx="20">
                  <c:v>43482.0</c:v>
                </c:pt>
                <c:pt idx="21">
                  <c:v>43497.0</c:v>
                </c:pt>
                <c:pt idx="22">
                  <c:v>43511.0</c:v>
                </c:pt>
                <c:pt idx="23">
                  <c:v>43523.0</c:v>
                </c:pt>
                <c:pt idx="24">
                  <c:v>43538.0</c:v>
                </c:pt>
                <c:pt idx="25">
                  <c:v>43551.0</c:v>
                </c:pt>
                <c:pt idx="26">
                  <c:v>43557.0</c:v>
                </c:pt>
              </c:numCache>
            </c:numRef>
          </c:cat>
          <c:val>
            <c:numRef>
              <c:f>Data!$B$106:$B$132</c:f>
              <c:numCache>
                <c:formatCode>#.0</c:formatCode>
                <c:ptCount val="27"/>
                <c:pt idx="0">
                  <c:v>95.3</c:v>
                </c:pt>
                <c:pt idx="1">
                  <c:v>123.7</c:v>
                </c:pt>
                <c:pt idx="2">
                  <c:v>87.9</c:v>
                </c:pt>
                <c:pt idx="3">
                  <c:v>50.0</c:v>
                </c:pt>
                <c:pt idx="4">
                  <c:v>250.9</c:v>
                </c:pt>
                <c:pt idx="5">
                  <c:v>16.6</c:v>
                </c:pt>
                <c:pt idx="6">
                  <c:v>89.3</c:v>
                </c:pt>
                <c:pt idx="7">
                  <c:v>82.8</c:v>
                </c:pt>
                <c:pt idx="8">
                  <c:v>85.4</c:v>
                </c:pt>
                <c:pt idx="9">
                  <c:v>75.1</c:v>
                </c:pt>
                <c:pt idx="10">
                  <c:v>170.3</c:v>
                </c:pt>
                <c:pt idx="11">
                  <c:v>169.2</c:v>
                </c:pt>
                <c:pt idx="12">
                  <c:v>176.6</c:v>
                </c:pt>
                <c:pt idx="13">
                  <c:v>217.8</c:v>
                </c:pt>
                <c:pt idx="14">
                  <c:v>170.6</c:v>
                </c:pt>
                <c:pt idx="15">
                  <c:v>82.0</c:v>
                </c:pt>
                <c:pt idx="16">
                  <c:v>43.6</c:v>
                </c:pt>
                <c:pt idx="17">
                  <c:v>284.5</c:v>
                </c:pt>
                <c:pt idx="18">
                  <c:v>224.3</c:v>
                </c:pt>
                <c:pt idx="19">
                  <c:v>227.0</c:v>
                </c:pt>
                <c:pt idx="20">
                  <c:v>255.8</c:v>
                </c:pt>
                <c:pt idx="21">
                  <c:v>327.6</c:v>
                </c:pt>
                <c:pt idx="22">
                  <c:v>207.6</c:v>
                </c:pt>
                <c:pt idx="23">
                  <c:v>202.7</c:v>
                </c:pt>
                <c:pt idx="24">
                  <c:v>246.1</c:v>
                </c:pt>
                <c:pt idx="25">
                  <c:v>162.7</c:v>
                </c:pt>
                <c:pt idx="26">
                  <c:v>48.0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722952"/>
        <c:axId val="-2113573080"/>
      </c:barChart>
      <c:dateAx>
        <c:axId val="2113722952"/>
        <c:scaling>
          <c:orientation val="minMax"/>
          <c:max val="43586.0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13573080"/>
        <c:crosses val="autoZero"/>
        <c:auto val="1"/>
        <c:lblOffset val="100"/>
        <c:baseTimeUnit val="days"/>
      </c:dateAx>
      <c:valAx>
        <c:axId val="-2113573080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2113722952"/>
        <c:crossesAt val="41913.0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Mann House #2 fuel</a:t>
            </a:r>
          </a:p>
        </c:rich>
      </c:tx>
      <c:layout>
        <c:manualLayout>
          <c:xMode val="edge"/>
          <c:yMode val="edge"/>
          <c:x val="0.0719743969105773"/>
          <c:y val="0.057130137553275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64294849290335"/>
          <c:y val="0.0470086419179795"/>
          <c:w val="0.907689327448719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3366FF"/>
              </a:solidFill>
            </a:ln>
          </c:spPr>
          <c:invertIfNegative val="0"/>
          <c:cat>
            <c:numRef>
              <c:f>Data!$A$142:$A$167</c:f>
              <c:numCache>
                <c:formatCode>mm/dd/yy</c:formatCode>
                <c:ptCount val="26"/>
                <c:pt idx="0">
                  <c:v>42017.0</c:v>
                </c:pt>
                <c:pt idx="1">
                  <c:v>42045.0</c:v>
                </c:pt>
                <c:pt idx="2">
                  <c:v>42072.0</c:v>
                </c:pt>
                <c:pt idx="3">
                  <c:v>42118.0</c:v>
                </c:pt>
                <c:pt idx="4">
                  <c:v>42361.0</c:v>
                </c:pt>
                <c:pt idx="5">
                  <c:v>42380.0</c:v>
                </c:pt>
                <c:pt idx="6">
                  <c:v>42422.0</c:v>
                </c:pt>
                <c:pt idx="7">
                  <c:v>42448.0</c:v>
                </c:pt>
                <c:pt idx="8">
                  <c:v>42471.0</c:v>
                </c:pt>
                <c:pt idx="9">
                  <c:v>42521.0</c:v>
                </c:pt>
                <c:pt idx="10">
                  <c:v>42684.0</c:v>
                </c:pt>
                <c:pt idx="11">
                  <c:v>42723.0</c:v>
                </c:pt>
                <c:pt idx="12">
                  <c:v>42759.0</c:v>
                </c:pt>
                <c:pt idx="13">
                  <c:v>42794.0</c:v>
                </c:pt>
                <c:pt idx="14">
                  <c:v>42831.0</c:v>
                </c:pt>
                <c:pt idx="15">
                  <c:v>43052.0</c:v>
                </c:pt>
                <c:pt idx="16">
                  <c:v>43090.0</c:v>
                </c:pt>
                <c:pt idx="17">
                  <c:v>43098.0</c:v>
                </c:pt>
                <c:pt idx="18">
                  <c:v>43130.0</c:v>
                </c:pt>
                <c:pt idx="19">
                  <c:v>43171.0</c:v>
                </c:pt>
                <c:pt idx="20">
                  <c:v>43209.0</c:v>
                </c:pt>
                <c:pt idx="21">
                  <c:v>43405.0</c:v>
                </c:pt>
                <c:pt idx="22">
                  <c:v>43447.0</c:v>
                </c:pt>
                <c:pt idx="23">
                  <c:v>43483.0</c:v>
                </c:pt>
                <c:pt idx="24">
                  <c:v>43514.0</c:v>
                </c:pt>
                <c:pt idx="25">
                  <c:v>43550.0</c:v>
                </c:pt>
              </c:numCache>
            </c:numRef>
          </c:cat>
          <c:val>
            <c:numRef>
              <c:f>Data!$B$142:$B$167</c:f>
              <c:numCache>
                <c:formatCode>#.0</c:formatCode>
                <c:ptCount val="26"/>
                <c:pt idx="0">
                  <c:v>332.7</c:v>
                </c:pt>
                <c:pt idx="1">
                  <c:v>307.7</c:v>
                </c:pt>
                <c:pt idx="2">
                  <c:v>295.7</c:v>
                </c:pt>
                <c:pt idx="3">
                  <c:v>261.0</c:v>
                </c:pt>
                <c:pt idx="4">
                  <c:v>154.9</c:v>
                </c:pt>
                <c:pt idx="5">
                  <c:v>125.9</c:v>
                </c:pt>
                <c:pt idx="6">
                  <c:v>367.8</c:v>
                </c:pt>
                <c:pt idx="7">
                  <c:v>151.8</c:v>
                </c:pt>
                <c:pt idx="8">
                  <c:v>133.3</c:v>
                </c:pt>
                <c:pt idx="9">
                  <c:v>101.0</c:v>
                </c:pt>
                <c:pt idx="10">
                  <c:v>122.6</c:v>
                </c:pt>
                <c:pt idx="11">
                  <c:v>293.5</c:v>
                </c:pt>
                <c:pt idx="12">
                  <c:v>331.0</c:v>
                </c:pt>
                <c:pt idx="13">
                  <c:v>302.5</c:v>
                </c:pt>
                <c:pt idx="14">
                  <c:v>312.3</c:v>
                </c:pt>
                <c:pt idx="15">
                  <c:v>186.7</c:v>
                </c:pt>
                <c:pt idx="16" formatCode="General">
                  <c:v>97.0</c:v>
                </c:pt>
                <c:pt idx="17">
                  <c:v>407.7</c:v>
                </c:pt>
                <c:pt idx="18">
                  <c:v>371.9</c:v>
                </c:pt>
                <c:pt idx="19">
                  <c:v>339.9</c:v>
                </c:pt>
                <c:pt idx="20">
                  <c:v>277.7</c:v>
                </c:pt>
                <c:pt idx="21">
                  <c:v>239.7</c:v>
                </c:pt>
                <c:pt idx="22">
                  <c:v>351.0</c:v>
                </c:pt>
                <c:pt idx="23">
                  <c:v>331.8</c:v>
                </c:pt>
                <c:pt idx="24">
                  <c:v>342.7</c:v>
                </c:pt>
                <c:pt idx="25">
                  <c:v>344.4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456456"/>
        <c:axId val="2127962840"/>
      </c:barChart>
      <c:dateAx>
        <c:axId val="2098456456"/>
        <c:scaling>
          <c:orientation val="minMax"/>
          <c:max val="43586.0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2127962840"/>
        <c:crosses val="autoZero"/>
        <c:auto val="1"/>
        <c:lblOffset val="100"/>
        <c:baseTimeUnit val="days"/>
      </c:dateAx>
      <c:valAx>
        <c:axId val="2127962840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2098456456"/>
        <c:crossesAt val="41913.0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Police Department LPG</a:t>
            </a:r>
          </a:p>
        </c:rich>
      </c:tx>
      <c:layout>
        <c:manualLayout>
          <c:xMode val="edge"/>
          <c:yMode val="edge"/>
          <c:x val="0.0719743969105773"/>
          <c:y val="0.052856624651641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96141983048297"/>
          <c:y val="0.0470086419179795"/>
          <c:w val="0.904494458097196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FF0000"/>
              </a:solidFill>
            </a:ln>
          </c:spPr>
          <c:invertIfNegative val="0"/>
          <c:cat>
            <c:numRef>
              <c:f>Data!$A$171:$A$201</c:f>
              <c:numCache>
                <c:formatCode>mm/dd/yy</c:formatCode>
                <c:ptCount val="31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42121.0</c:v>
                </c:pt>
                <c:pt idx="4">
                  <c:v>42335.0</c:v>
                </c:pt>
                <c:pt idx="5">
                  <c:v>42392.0</c:v>
                </c:pt>
                <c:pt idx="6">
                  <c:v>42418.0</c:v>
                </c:pt>
                <c:pt idx="7">
                  <c:v>42443.0</c:v>
                </c:pt>
                <c:pt idx="8">
                  <c:v>42474.0</c:v>
                </c:pt>
                <c:pt idx="9">
                  <c:v>42660.0</c:v>
                </c:pt>
                <c:pt idx="10">
                  <c:v>42691.0</c:v>
                </c:pt>
                <c:pt idx="11">
                  <c:v>42705.0</c:v>
                </c:pt>
                <c:pt idx="12">
                  <c:v>42717.0</c:v>
                </c:pt>
                <c:pt idx="13">
                  <c:v>42747.0</c:v>
                </c:pt>
                <c:pt idx="14">
                  <c:v>42773.0</c:v>
                </c:pt>
                <c:pt idx="15">
                  <c:v>42801.0</c:v>
                </c:pt>
                <c:pt idx="16">
                  <c:v>42828.0</c:v>
                </c:pt>
                <c:pt idx="17">
                  <c:v>42857.0</c:v>
                </c:pt>
                <c:pt idx="18">
                  <c:v>43053.0</c:v>
                </c:pt>
                <c:pt idx="19">
                  <c:v>43101.0</c:v>
                </c:pt>
                <c:pt idx="20">
                  <c:v>43130.0</c:v>
                </c:pt>
                <c:pt idx="21">
                  <c:v>43160.0</c:v>
                </c:pt>
                <c:pt idx="22">
                  <c:v>43187.0</c:v>
                </c:pt>
                <c:pt idx="23">
                  <c:v>43244.0</c:v>
                </c:pt>
                <c:pt idx="24">
                  <c:v>43391.0</c:v>
                </c:pt>
                <c:pt idx="25">
                  <c:v>43419.0</c:v>
                </c:pt>
                <c:pt idx="26">
                  <c:v>43446.0</c:v>
                </c:pt>
                <c:pt idx="27">
                  <c:v>43475.0</c:v>
                </c:pt>
                <c:pt idx="28">
                  <c:v>43503.0</c:v>
                </c:pt>
                <c:pt idx="29">
                  <c:v>43531.0</c:v>
                </c:pt>
                <c:pt idx="30">
                  <c:v>43557.0</c:v>
                </c:pt>
              </c:numCache>
            </c:numRef>
          </c:cat>
          <c:val>
            <c:numRef>
              <c:f>Data!$B$171:$B$201</c:f>
              <c:numCache>
                <c:formatCode>#.0</c:formatCode>
                <c:ptCount val="31"/>
                <c:pt idx="0">
                  <c:v>142.7</c:v>
                </c:pt>
                <c:pt idx="1">
                  <c:v>153.9</c:v>
                </c:pt>
                <c:pt idx="2">
                  <c:v>118.7</c:v>
                </c:pt>
                <c:pt idx="3">
                  <c:v>91.7</c:v>
                </c:pt>
                <c:pt idx="4">
                  <c:v>110.9</c:v>
                </c:pt>
                <c:pt idx="5">
                  <c:v>178.7</c:v>
                </c:pt>
                <c:pt idx="6">
                  <c:v>110.2</c:v>
                </c:pt>
                <c:pt idx="7">
                  <c:v>75.6</c:v>
                </c:pt>
                <c:pt idx="8">
                  <c:v>87.5</c:v>
                </c:pt>
                <c:pt idx="9">
                  <c:v>31.4</c:v>
                </c:pt>
                <c:pt idx="10">
                  <c:v>77.1</c:v>
                </c:pt>
                <c:pt idx="11">
                  <c:v>30.4</c:v>
                </c:pt>
                <c:pt idx="12">
                  <c:v>100.3</c:v>
                </c:pt>
                <c:pt idx="13">
                  <c:v>115.8</c:v>
                </c:pt>
                <c:pt idx="14">
                  <c:v>89.7</c:v>
                </c:pt>
                <c:pt idx="15">
                  <c:v>105.3</c:v>
                </c:pt>
                <c:pt idx="16">
                  <c:v>101.0</c:v>
                </c:pt>
                <c:pt idx="17">
                  <c:v>21.1</c:v>
                </c:pt>
                <c:pt idx="18">
                  <c:v>97.3</c:v>
                </c:pt>
                <c:pt idx="19">
                  <c:v>211.4</c:v>
                </c:pt>
                <c:pt idx="20">
                  <c:v>124.5</c:v>
                </c:pt>
                <c:pt idx="21">
                  <c:v>140.2</c:v>
                </c:pt>
                <c:pt idx="22">
                  <c:v>101.5</c:v>
                </c:pt>
                <c:pt idx="23">
                  <c:v>73.9</c:v>
                </c:pt>
                <c:pt idx="24">
                  <c:v>44.0</c:v>
                </c:pt>
                <c:pt idx="25">
                  <c:v>69.3</c:v>
                </c:pt>
                <c:pt idx="26">
                  <c:v>109.7</c:v>
                </c:pt>
                <c:pt idx="27">
                  <c:v>139.5</c:v>
                </c:pt>
                <c:pt idx="28">
                  <c:v>156.7</c:v>
                </c:pt>
                <c:pt idx="29">
                  <c:v>125.9</c:v>
                </c:pt>
                <c:pt idx="30">
                  <c:v>82.0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5603752"/>
        <c:axId val="-2119494744"/>
      </c:barChart>
      <c:dateAx>
        <c:axId val="-2115603752"/>
        <c:scaling>
          <c:orientation val="minMax"/>
          <c:max val="43586.0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19494744"/>
        <c:crosses val="autoZero"/>
        <c:auto val="1"/>
        <c:lblOffset val="100"/>
        <c:baseTimeUnit val="days"/>
      </c:dateAx>
      <c:valAx>
        <c:axId val="-2119494744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-2115603752"/>
        <c:crossesAt val="41913.0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Town Hall LPG</a:t>
            </a:r>
          </a:p>
        </c:rich>
      </c:tx>
      <c:layout>
        <c:manualLayout>
          <c:xMode val="edge"/>
          <c:yMode val="edge"/>
          <c:x val="0.0751591102863734"/>
          <c:y val="0.044309598848372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80218416169316"/>
          <c:y val="0.0470086419179795"/>
          <c:w val="0.906087567079593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FF0000"/>
              </a:solidFill>
            </a:ln>
          </c:spPr>
          <c:invertIfNegative val="0"/>
          <c:cat>
            <c:numRef>
              <c:f>Data!$A$205:$A$236</c:f>
              <c:numCache>
                <c:formatCode>mm/dd/yy</c:formatCode>
                <c:ptCount val="32"/>
                <c:pt idx="0">
                  <c:v>42026.0</c:v>
                </c:pt>
                <c:pt idx="1">
                  <c:v>42051.0</c:v>
                </c:pt>
                <c:pt idx="2">
                  <c:v>42079.0</c:v>
                </c:pt>
                <c:pt idx="3">
                  <c:v>42104.0</c:v>
                </c:pt>
                <c:pt idx="4">
                  <c:v>42335.0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42461.0</c:v>
                </c:pt>
                <c:pt idx="10">
                  <c:v>42487.0</c:v>
                </c:pt>
                <c:pt idx="11">
                  <c:v>42514.0</c:v>
                </c:pt>
                <c:pt idx="12">
                  <c:v>42641.0</c:v>
                </c:pt>
                <c:pt idx="13">
                  <c:v>42669.0</c:v>
                </c:pt>
                <c:pt idx="14">
                  <c:v>42699.0</c:v>
                </c:pt>
                <c:pt idx="15">
                  <c:v>42724.0</c:v>
                </c:pt>
                <c:pt idx="16">
                  <c:v>42751.0</c:v>
                </c:pt>
                <c:pt idx="17">
                  <c:v>42781.0</c:v>
                </c:pt>
                <c:pt idx="18">
                  <c:v>42807.0</c:v>
                </c:pt>
                <c:pt idx="19">
                  <c:v>42836.0</c:v>
                </c:pt>
                <c:pt idx="20">
                  <c:v>42865.0</c:v>
                </c:pt>
                <c:pt idx="21">
                  <c:v>43108.0</c:v>
                </c:pt>
                <c:pt idx="22">
                  <c:v>43130.0</c:v>
                </c:pt>
                <c:pt idx="23">
                  <c:v>43160.0</c:v>
                </c:pt>
                <c:pt idx="24">
                  <c:v>43187.0</c:v>
                </c:pt>
                <c:pt idx="25">
                  <c:v>43215.0</c:v>
                </c:pt>
                <c:pt idx="26">
                  <c:v>43419.0</c:v>
                </c:pt>
                <c:pt idx="27">
                  <c:v>43446.0</c:v>
                </c:pt>
                <c:pt idx="28">
                  <c:v>43475.0</c:v>
                </c:pt>
                <c:pt idx="29">
                  <c:v>43503.0</c:v>
                </c:pt>
                <c:pt idx="30">
                  <c:v>43531.0</c:v>
                </c:pt>
                <c:pt idx="31">
                  <c:v>43557.0</c:v>
                </c:pt>
              </c:numCache>
            </c:numRef>
          </c:cat>
          <c:val>
            <c:numRef>
              <c:f>Data!$B$205:$B$236</c:f>
              <c:numCache>
                <c:formatCode>#.0</c:formatCode>
                <c:ptCount val="32"/>
                <c:pt idx="0">
                  <c:v>223.8</c:v>
                </c:pt>
                <c:pt idx="1">
                  <c:v>301.7</c:v>
                </c:pt>
                <c:pt idx="2">
                  <c:v>198.8</c:v>
                </c:pt>
                <c:pt idx="3">
                  <c:v>260.5</c:v>
                </c:pt>
                <c:pt idx="4">
                  <c:v>272.9</c:v>
                </c:pt>
                <c:pt idx="5">
                  <c:v>57.4</c:v>
                </c:pt>
                <c:pt idx="6">
                  <c:v>231.5</c:v>
                </c:pt>
                <c:pt idx="7">
                  <c:v>212.4</c:v>
                </c:pt>
                <c:pt idx="8">
                  <c:v>178.9</c:v>
                </c:pt>
                <c:pt idx="9">
                  <c:v>120.0</c:v>
                </c:pt>
                <c:pt idx="10">
                  <c:v>98.9</c:v>
                </c:pt>
                <c:pt idx="11">
                  <c:v>27.0</c:v>
                </c:pt>
                <c:pt idx="12">
                  <c:v>20.5</c:v>
                </c:pt>
                <c:pt idx="13">
                  <c:v>52.8</c:v>
                </c:pt>
                <c:pt idx="14">
                  <c:v>109.8</c:v>
                </c:pt>
                <c:pt idx="15">
                  <c:v>210.2</c:v>
                </c:pt>
                <c:pt idx="16">
                  <c:v>210.0</c:v>
                </c:pt>
                <c:pt idx="17">
                  <c:v>250.2</c:v>
                </c:pt>
                <c:pt idx="18">
                  <c:v>200.3</c:v>
                </c:pt>
                <c:pt idx="19">
                  <c:v>172.2</c:v>
                </c:pt>
                <c:pt idx="20">
                  <c:v>17.5</c:v>
                </c:pt>
                <c:pt idx="21">
                  <c:v>462.9</c:v>
                </c:pt>
                <c:pt idx="22">
                  <c:v>301.3</c:v>
                </c:pt>
                <c:pt idx="23">
                  <c:v>229.6</c:v>
                </c:pt>
                <c:pt idx="24">
                  <c:v>184.6</c:v>
                </c:pt>
                <c:pt idx="25">
                  <c:v>151.3</c:v>
                </c:pt>
                <c:pt idx="26">
                  <c:v>151.8</c:v>
                </c:pt>
                <c:pt idx="27">
                  <c:v>226.8</c:v>
                </c:pt>
                <c:pt idx="28">
                  <c:v>218.8</c:v>
                </c:pt>
                <c:pt idx="29">
                  <c:v>333.5</c:v>
                </c:pt>
                <c:pt idx="30">
                  <c:v>238.2</c:v>
                </c:pt>
                <c:pt idx="31">
                  <c:v>194.5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181128"/>
        <c:axId val="-2118835352"/>
      </c:barChart>
      <c:dateAx>
        <c:axId val="2134181128"/>
        <c:scaling>
          <c:orientation val="minMax"/>
          <c:max val="43586.0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18835352"/>
        <c:crosses val="autoZero"/>
        <c:auto val="1"/>
        <c:lblOffset val="100"/>
        <c:baseTimeUnit val="days"/>
      </c:dateAx>
      <c:valAx>
        <c:axId val="-2118835352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2134181128"/>
        <c:crossesAt val="41913.0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fuel usage, gallons</a:t>
            </a:r>
          </a:p>
        </c:rich>
      </c:tx>
      <c:layout>
        <c:manualLayout>
          <c:xMode val="edge"/>
          <c:yMode val="edge"/>
          <c:x val="0.112192591094652"/>
          <c:y val="0.030257186081694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76673897905619"/>
          <c:y val="0.0483568764430762"/>
          <c:w val="0.75630388898017"/>
          <c:h val="0.883973935935769"/>
        </c:manualLayout>
      </c:layout>
      <c:scatterChart>
        <c:scatterStyle val="lineMarker"/>
        <c:varyColors val="0"/>
        <c:ser>
          <c:idx val="0"/>
          <c:order val="0"/>
          <c:tx>
            <c:v>FD #2</c:v>
          </c:tx>
          <c:spPr>
            <a:ln w="19050" cmpd="sng">
              <a:solidFill>
                <a:srgbClr val="FF0000"/>
              </a:solidFill>
            </a:ln>
          </c:spPr>
          <c:marker>
            <c:symbol val="diamond"/>
            <c:size val="4"/>
          </c:marker>
          <c:xVal>
            <c:numRef>
              <c:f>Data!$A$5:$A$35</c:f>
              <c:numCache>
                <c:formatCode>mm/dd/yy</c:formatCode>
                <c:ptCount val="31"/>
                <c:pt idx="0">
                  <c:v>42010.0</c:v>
                </c:pt>
                <c:pt idx="1">
                  <c:v>42039.0</c:v>
                </c:pt>
                <c:pt idx="2">
                  <c:v>42060.0</c:v>
                </c:pt>
                <c:pt idx="3">
                  <c:v>42087.0</c:v>
                </c:pt>
                <c:pt idx="4">
                  <c:v>42361.0</c:v>
                </c:pt>
                <c:pt idx="5">
                  <c:v>42380.0</c:v>
                </c:pt>
                <c:pt idx="6">
                  <c:v>42409.0</c:v>
                </c:pt>
                <c:pt idx="7">
                  <c:v>42422.0</c:v>
                </c:pt>
                <c:pt idx="8">
                  <c:v>42448.0</c:v>
                </c:pt>
                <c:pt idx="9">
                  <c:v>42471.0</c:v>
                </c:pt>
                <c:pt idx="10">
                  <c:v>42521.0</c:v>
                </c:pt>
                <c:pt idx="11">
                  <c:v>42684.0</c:v>
                </c:pt>
                <c:pt idx="12">
                  <c:v>42723.0</c:v>
                </c:pt>
                <c:pt idx="13">
                  <c:v>42759.0</c:v>
                </c:pt>
                <c:pt idx="14">
                  <c:v>42781.0</c:v>
                </c:pt>
                <c:pt idx="15">
                  <c:v>42824.0</c:v>
                </c:pt>
                <c:pt idx="16">
                  <c:v>42831.0</c:v>
                </c:pt>
                <c:pt idx="17">
                  <c:v>43017.0</c:v>
                </c:pt>
                <c:pt idx="18">
                  <c:v>43060.0</c:v>
                </c:pt>
                <c:pt idx="19">
                  <c:v>43105.0</c:v>
                </c:pt>
                <c:pt idx="20">
                  <c:v>43120.0</c:v>
                </c:pt>
                <c:pt idx="21">
                  <c:v>43146.0</c:v>
                </c:pt>
                <c:pt idx="22">
                  <c:v>43175.0</c:v>
                </c:pt>
                <c:pt idx="23">
                  <c:v>43200.0</c:v>
                </c:pt>
                <c:pt idx="24">
                  <c:v>43405.0</c:v>
                </c:pt>
                <c:pt idx="25">
                  <c:v>43433.0</c:v>
                </c:pt>
                <c:pt idx="26">
                  <c:v>43452.0</c:v>
                </c:pt>
                <c:pt idx="27">
                  <c:v>43473.0</c:v>
                </c:pt>
                <c:pt idx="28">
                  <c:v>43494.0</c:v>
                </c:pt>
                <c:pt idx="29">
                  <c:v>43514.0</c:v>
                </c:pt>
                <c:pt idx="30">
                  <c:v>43535.0</c:v>
                </c:pt>
              </c:numCache>
            </c:numRef>
          </c:xVal>
          <c:yVal>
            <c:numRef>
              <c:f>Data!$G$5:$G$35</c:f>
              <c:numCache>
                <c:formatCode>#,##0.0</c:formatCode>
                <c:ptCount val="31"/>
                <c:pt idx="0" formatCode="#.0">
                  <c:v>201.1</c:v>
                </c:pt>
                <c:pt idx="1">
                  <c:v>485.6</c:v>
                </c:pt>
                <c:pt idx="2">
                  <c:v>702.7</c:v>
                </c:pt>
                <c:pt idx="3">
                  <c:v>870.8000000000001</c:v>
                </c:pt>
                <c:pt idx="4">
                  <c:v>981.5000000000001</c:v>
                </c:pt>
                <c:pt idx="5">
                  <c:v>1055.5</c:v>
                </c:pt>
                <c:pt idx="6">
                  <c:v>1231.1</c:v>
                </c:pt>
                <c:pt idx="7">
                  <c:v>1323.1</c:v>
                </c:pt>
                <c:pt idx="8">
                  <c:v>1416.4</c:v>
                </c:pt>
                <c:pt idx="9">
                  <c:v>1481.8</c:v>
                </c:pt>
                <c:pt idx="10">
                  <c:v>1508.0</c:v>
                </c:pt>
                <c:pt idx="11">
                  <c:v>1525.3</c:v>
                </c:pt>
                <c:pt idx="12">
                  <c:v>1649.1</c:v>
                </c:pt>
                <c:pt idx="13">
                  <c:v>1858.1</c:v>
                </c:pt>
                <c:pt idx="14">
                  <c:v>1961.9</c:v>
                </c:pt>
                <c:pt idx="15">
                  <c:v>2040.4</c:v>
                </c:pt>
                <c:pt idx="16">
                  <c:v>2206.3</c:v>
                </c:pt>
                <c:pt idx="17">
                  <c:v>2222.5</c:v>
                </c:pt>
                <c:pt idx="18">
                  <c:v>2267.9</c:v>
                </c:pt>
                <c:pt idx="19">
                  <c:v>2482.8</c:v>
                </c:pt>
                <c:pt idx="20">
                  <c:v>2652.1</c:v>
                </c:pt>
                <c:pt idx="21">
                  <c:v>2862.6</c:v>
                </c:pt>
                <c:pt idx="22">
                  <c:v>3010.4</c:v>
                </c:pt>
                <c:pt idx="23">
                  <c:v>3144.4</c:v>
                </c:pt>
                <c:pt idx="24">
                  <c:v>3216.6</c:v>
                </c:pt>
                <c:pt idx="25">
                  <c:v>3331.6</c:v>
                </c:pt>
                <c:pt idx="26">
                  <c:v>3446.1</c:v>
                </c:pt>
                <c:pt idx="27">
                  <c:v>3569.8</c:v>
                </c:pt>
                <c:pt idx="28">
                  <c:v>3755.7</c:v>
                </c:pt>
                <c:pt idx="29">
                  <c:v>3932.1</c:v>
                </c:pt>
                <c:pt idx="30">
                  <c:v>4157.2</c:v>
                </c:pt>
              </c:numCache>
            </c:numRef>
          </c:yVal>
          <c:smooth val="0"/>
        </c:ser>
        <c:ser>
          <c:idx val="1"/>
          <c:order val="1"/>
          <c:tx>
            <c:v>FD LPG</c:v>
          </c:tx>
          <c:spPr>
            <a:ln w="19050" cmpd="sng">
              <a:solidFill>
                <a:srgbClr val="FF0000"/>
              </a:solidFill>
              <a:prstDash val="sysDash"/>
            </a:ln>
          </c:spPr>
          <c:marker>
            <c:symbol val="diamond"/>
            <c:size val="4"/>
          </c:marker>
          <c:xVal>
            <c:numRef>
              <c:f>Data!$A$37:$A$46</c:f>
              <c:numCache>
                <c:formatCode>mm/dd/yy</c:formatCode>
                <c:ptCount val="10"/>
                <c:pt idx="0">
                  <c:v>42328.0</c:v>
                </c:pt>
                <c:pt idx="1">
                  <c:v>42339.0</c:v>
                </c:pt>
                <c:pt idx="2">
                  <c:v>42368.0</c:v>
                </c:pt>
                <c:pt idx="3">
                  <c:v>42409.0</c:v>
                </c:pt>
                <c:pt idx="4">
                  <c:v>42432.0</c:v>
                </c:pt>
                <c:pt idx="5">
                  <c:v>42699.0</c:v>
                </c:pt>
                <c:pt idx="6">
                  <c:v>42751.0</c:v>
                </c:pt>
                <c:pt idx="7">
                  <c:v>43110.0</c:v>
                </c:pt>
                <c:pt idx="8">
                  <c:v>43175.0</c:v>
                </c:pt>
                <c:pt idx="9">
                  <c:v>43391.0</c:v>
                </c:pt>
              </c:numCache>
            </c:numRef>
          </c:xVal>
          <c:yVal>
            <c:numRef>
              <c:f>Data!$G$37:$G$46</c:f>
              <c:numCache>
                <c:formatCode>#,##0.0</c:formatCode>
                <c:ptCount val="10"/>
                <c:pt idx="0" formatCode="#.0">
                  <c:v>50.0</c:v>
                </c:pt>
                <c:pt idx="1">
                  <c:v>225.0</c:v>
                </c:pt>
                <c:pt idx="2">
                  <c:v>229.3</c:v>
                </c:pt>
                <c:pt idx="3">
                  <c:v>244.7</c:v>
                </c:pt>
                <c:pt idx="4">
                  <c:v>275.0</c:v>
                </c:pt>
                <c:pt idx="5">
                  <c:v>288.5</c:v>
                </c:pt>
                <c:pt idx="6">
                  <c:v>308.5</c:v>
                </c:pt>
                <c:pt idx="7">
                  <c:v>350.5</c:v>
                </c:pt>
                <c:pt idx="8">
                  <c:v>356.1</c:v>
                </c:pt>
                <c:pt idx="9">
                  <c:v>377.5</c:v>
                </c:pt>
              </c:numCache>
            </c:numRef>
          </c:yVal>
          <c:smooth val="0"/>
        </c:ser>
        <c:ser>
          <c:idx val="2"/>
          <c:order val="2"/>
          <c:tx>
            <c:v>Hwy #2</c:v>
          </c:tx>
          <c:spPr>
            <a:ln w="28575" cmpd="sng">
              <a:solidFill>
                <a:srgbClr val="1ECDFF"/>
              </a:solidFill>
            </a:ln>
          </c:spPr>
          <c:marker>
            <c:symbol val="square"/>
            <c:size val="3"/>
          </c:marker>
          <c:dPt>
            <c:idx val="34"/>
            <c:bubble3D val="0"/>
            <c:spPr>
              <a:ln w="19050" cmpd="sng">
                <a:solidFill>
                  <a:srgbClr val="1ECDFF"/>
                </a:solidFill>
              </a:ln>
            </c:spPr>
          </c:dPt>
          <c:xVal>
            <c:numRef>
              <c:f>Data!$A$50:$A$104</c:f>
              <c:numCache>
                <c:formatCode>mm/dd/yy</c:formatCode>
                <c:ptCount val="55"/>
                <c:pt idx="0">
                  <c:v>42017.0</c:v>
                </c:pt>
                <c:pt idx="1">
                  <c:v>42023.0</c:v>
                </c:pt>
                <c:pt idx="2">
                  <c:v>42030.0</c:v>
                </c:pt>
                <c:pt idx="3">
                  <c:v>42039.0</c:v>
                </c:pt>
                <c:pt idx="4">
                  <c:v>42044.0</c:v>
                </c:pt>
                <c:pt idx="5">
                  <c:v>42049.0</c:v>
                </c:pt>
                <c:pt idx="6">
                  <c:v>42054.0</c:v>
                </c:pt>
                <c:pt idx="7">
                  <c:v>42060.0</c:v>
                </c:pt>
                <c:pt idx="8">
                  <c:v>42067.0</c:v>
                </c:pt>
                <c:pt idx="9">
                  <c:v>42074.0</c:v>
                </c:pt>
                <c:pt idx="10">
                  <c:v>42081.0</c:v>
                </c:pt>
                <c:pt idx="11">
                  <c:v>42089.0</c:v>
                </c:pt>
                <c:pt idx="12">
                  <c:v>42102.0</c:v>
                </c:pt>
                <c:pt idx="13">
                  <c:v>42108.0</c:v>
                </c:pt>
                <c:pt idx="14">
                  <c:v>42308.0</c:v>
                </c:pt>
                <c:pt idx="15">
                  <c:v>42347.0</c:v>
                </c:pt>
                <c:pt idx="16">
                  <c:v>42351.0</c:v>
                </c:pt>
                <c:pt idx="17">
                  <c:v>42408.0</c:v>
                </c:pt>
                <c:pt idx="18">
                  <c:v>42415.0</c:v>
                </c:pt>
                <c:pt idx="19">
                  <c:v>42422.0</c:v>
                </c:pt>
                <c:pt idx="20">
                  <c:v>42432.0</c:v>
                </c:pt>
                <c:pt idx="21">
                  <c:v>42433.0</c:v>
                </c:pt>
                <c:pt idx="22">
                  <c:v>42446.0</c:v>
                </c:pt>
                <c:pt idx="23">
                  <c:v>42474.0</c:v>
                </c:pt>
                <c:pt idx="24">
                  <c:v>42744.0</c:v>
                </c:pt>
                <c:pt idx="25">
                  <c:v>42753.0</c:v>
                </c:pt>
                <c:pt idx="26">
                  <c:v>42762.0</c:v>
                </c:pt>
                <c:pt idx="27">
                  <c:v>42772.0</c:v>
                </c:pt>
                <c:pt idx="28">
                  <c:v>42782.0</c:v>
                </c:pt>
                <c:pt idx="29">
                  <c:v>42790.0</c:v>
                </c:pt>
                <c:pt idx="30">
                  <c:v>42800.0</c:v>
                </c:pt>
                <c:pt idx="31">
                  <c:v>42810.0</c:v>
                </c:pt>
                <c:pt idx="32">
                  <c:v>42817.0</c:v>
                </c:pt>
                <c:pt idx="33">
                  <c:v>42828.0</c:v>
                </c:pt>
                <c:pt idx="34">
                  <c:v>43041.0</c:v>
                </c:pt>
                <c:pt idx="35">
                  <c:v>43055.0</c:v>
                </c:pt>
                <c:pt idx="36">
                  <c:v>43061.0</c:v>
                </c:pt>
                <c:pt idx="37">
                  <c:v>43083.0</c:v>
                </c:pt>
                <c:pt idx="38">
                  <c:v>43089.0</c:v>
                </c:pt>
                <c:pt idx="39">
                  <c:v>43096.0</c:v>
                </c:pt>
                <c:pt idx="40">
                  <c:v>43104.0</c:v>
                </c:pt>
                <c:pt idx="41">
                  <c:v>43111.0</c:v>
                </c:pt>
                <c:pt idx="42">
                  <c:v>43117.0</c:v>
                </c:pt>
                <c:pt idx="43">
                  <c:v>43124.0</c:v>
                </c:pt>
                <c:pt idx="44">
                  <c:v>43131.0</c:v>
                </c:pt>
                <c:pt idx="45">
                  <c:v>43139.0</c:v>
                </c:pt>
                <c:pt idx="46">
                  <c:v>43147.0</c:v>
                </c:pt>
                <c:pt idx="47">
                  <c:v>43153.0</c:v>
                </c:pt>
                <c:pt idx="48">
                  <c:v>43160.0</c:v>
                </c:pt>
                <c:pt idx="49">
                  <c:v>43171.0</c:v>
                </c:pt>
                <c:pt idx="50">
                  <c:v>43178.0</c:v>
                </c:pt>
                <c:pt idx="51">
                  <c:v>43185.0</c:v>
                </c:pt>
                <c:pt idx="52">
                  <c:v>43189.0</c:v>
                </c:pt>
                <c:pt idx="53">
                  <c:v>43199.0</c:v>
                </c:pt>
                <c:pt idx="54">
                  <c:v>43216.0</c:v>
                </c:pt>
              </c:numCache>
            </c:numRef>
          </c:xVal>
          <c:yVal>
            <c:numRef>
              <c:f>Data!$G$50:$G$104</c:f>
              <c:numCache>
                <c:formatCode>#,##0.0</c:formatCode>
                <c:ptCount val="55"/>
                <c:pt idx="0" formatCode="#.0">
                  <c:v>126.2</c:v>
                </c:pt>
                <c:pt idx="1">
                  <c:v>266.9</c:v>
                </c:pt>
                <c:pt idx="2">
                  <c:v>386.7</c:v>
                </c:pt>
                <c:pt idx="3">
                  <c:v>584.6</c:v>
                </c:pt>
                <c:pt idx="4">
                  <c:v>715.0</c:v>
                </c:pt>
                <c:pt idx="5">
                  <c:v>828.5</c:v>
                </c:pt>
                <c:pt idx="6">
                  <c:v>942.7</c:v>
                </c:pt>
                <c:pt idx="7">
                  <c:v>1081.8</c:v>
                </c:pt>
                <c:pt idx="8">
                  <c:v>1204.5</c:v>
                </c:pt>
                <c:pt idx="9">
                  <c:v>1315.1</c:v>
                </c:pt>
                <c:pt idx="10">
                  <c:v>1430.5</c:v>
                </c:pt>
                <c:pt idx="11">
                  <c:v>1541.7</c:v>
                </c:pt>
                <c:pt idx="12">
                  <c:v>1591.3</c:v>
                </c:pt>
                <c:pt idx="13">
                  <c:v>1681.3</c:v>
                </c:pt>
                <c:pt idx="14">
                  <c:v>1745.3</c:v>
                </c:pt>
                <c:pt idx="15">
                  <c:v>1970.2</c:v>
                </c:pt>
                <c:pt idx="16">
                  <c:v>2050.2</c:v>
                </c:pt>
                <c:pt idx="17">
                  <c:v>2150.2</c:v>
                </c:pt>
                <c:pt idx="18">
                  <c:v>2291.2</c:v>
                </c:pt>
                <c:pt idx="19">
                  <c:v>2363.4</c:v>
                </c:pt>
                <c:pt idx="20">
                  <c:v>2441.5</c:v>
                </c:pt>
                <c:pt idx="21">
                  <c:v>2485.5</c:v>
                </c:pt>
                <c:pt idx="22">
                  <c:v>2540.099999999999</c:v>
                </c:pt>
                <c:pt idx="23">
                  <c:v>2658.099999999999</c:v>
                </c:pt>
                <c:pt idx="24">
                  <c:v>2817.199999999999</c:v>
                </c:pt>
                <c:pt idx="25">
                  <c:v>2904.5</c:v>
                </c:pt>
                <c:pt idx="26">
                  <c:v>2969.9</c:v>
                </c:pt>
                <c:pt idx="27">
                  <c:v>3145</c:v>
                </c:pt>
                <c:pt idx="28">
                  <c:v>3369.099999999999</c:v>
                </c:pt>
                <c:pt idx="29">
                  <c:v>3437.699999999999</c:v>
                </c:pt>
                <c:pt idx="30">
                  <c:v>3519.199999999999</c:v>
                </c:pt>
                <c:pt idx="31">
                  <c:v>3688</c:v>
                </c:pt>
                <c:pt idx="32">
                  <c:v>3743.599999999999</c:v>
                </c:pt>
                <c:pt idx="33">
                  <c:v>3834.799999999999</c:v>
                </c:pt>
                <c:pt idx="34">
                  <c:v>3861.9</c:v>
                </c:pt>
                <c:pt idx="35">
                  <c:v>3879.299999999999</c:v>
                </c:pt>
                <c:pt idx="36">
                  <c:v>3899.599999999999</c:v>
                </c:pt>
                <c:pt idx="37">
                  <c:v>4109.6</c:v>
                </c:pt>
                <c:pt idx="38">
                  <c:v>4222.9</c:v>
                </c:pt>
                <c:pt idx="39">
                  <c:v>4371.2</c:v>
                </c:pt>
                <c:pt idx="40">
                  <c:v>4567.5</c:v>
                </c:pt>
                <c:pt idx="41">
                  <c:v>4734.3</c:v>
                </c:pt>
                <c:pt idx="42">
                  <c:v>4834.900000000001</c:v>
                </c:pt>
                <c:pt idx="43">
                  <c:v>4950.3</c:v>
                </c:pt>
                <c:pt idx="44">
                  <c:v>5061.400000000001</c:v>
                </c:pt>
                <c:pt idx="45">
                  <c:v>5225.3</c:v>
                </c:pt>
                <c:pt idx="46">
                  <c:v>5337.8</c:v>
                </c:pt>
                <c:pt idx="47">
                  <c:v>5396.5</c:v>
                </c:pt>
                <c:pt idx="48">
                  <c:v>5434.6</c:v>
                </c:pt>
                <c:pt idx="49">
                  <c:v>5563.700000000001</c:v>
                </c:pt>
                <c:pt idx="50">
                  <c:v>5667.700000000001</c:v>
                </c:pt>
                <c:pt idx="51">
                  <c:v>5733.700000000001</c:v>
                </c:pt>
                <c:pt idx="52">
                  <c:v>5750.700000000001</c:v>
                </c:pt>
                <c:pt idx="53">
                  <c:v>5820.200000000001</c:v>
                </c:pt>
                <c:pt idx="54">
                  <c:v>5875.700000000001</c:v>
                </c:pt>
              </c:numCache>
            </c:numRef>
          </c:yVal>
          <c:smooth val="0"/>
        </c:ser>
        <c:ser>
          <c:idx val="3"/>
          <c:order val="3"/>
          <c:tx>
            <c:v>Hwy LPG</c:v>
          </c:tx>
          <c:spPr>
            <a:ln w="19050" cmpd="sng">
              <a:solidFill>
                <a:srgbClr val="1ECDFF"/>
              </a:solidFill>
              <a:prstDash val="sysDash"/>
            </a:ln>
          </c:spPr>
          <c:marker>
            <c:symbol val="square"/>
            <c:size val="3"/>
          </c:marker>
          <c:xVal>
            <c:numRef>
              <c:f>Data!$A$106:$A$132</c:f>
              <c:numCache>
                <c:formatCode>mm/dd/yy</c:formatCode>
                <c:ptCount val="27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42329.0</c:v>
                </c:pt>
                <c:pt idx="4">
                  <c:v>42339.0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42487.0</c:v>
                </c:pt>
                <c:pt idx="10">
                  <c:v>42717.0</c:v>
                </c:pt>
                <c:pt idx="11">
                  <c:v>42773.0</c:v>
                </c:pt>
                <c:pt idx="12">
                  <c:v>42828.0</c:v>
                </c:pt>
                <c:pt idx="13">
                  <c:v>43110.0</c:v>
                </c:pt>
                <c:pt idx="14">
                  <c:v>43175.0</c:v>
                </c:pt>
                <c:pt idx="15">
                  <c:v>43228.0</c:v>
                </c:pt>
                <c:pt idx="16">
                  <c:v>43391.0</c:v>
                </c:pt>
                <c:pt idx="17">
                  <c:v>43438.0</c:v>
                </c:pt>
                <c:pt idx="18">
                  <c:v>43452.0</c:v>
                </c:pt>
                <c:pt idx="19">
                  <c:v>43468.0</c:v>
                </c:pt>
                <c:pt idx="20">
                  <c:v>43482.0</c:v>
                </c:pt>
                <c:pt idx="21">
                  <c:v>43497.0</c:v>
                </c:pt>
                <c:pt idx="22">
                  <c:v>43511.0</c:v>
                </c:pt>
                <c:pt idx="23">
                  <c:v>43523.0</c:v>
                </c:pt>
                <c:pt idx="24">
                  <c:v>43538.0</c:v>
                </c:pt>
                <c:pt idx="25">
                  <c:v>43551.0</c:v>
                </c:pt>
                <c:pt idx="26">
                  <c:v>43557.0</c:v>
                </c:pt>
              </c:numCache>
            </c:numRef>
          </c:xVal>
          <c:yVal>
            <c:numRef>
              <c:f>Data!$G$106:$G$132</c:f>
              <c:numCache>
                <c:formatCode>#,##0.0</c:formatCode>
                <c:ptCount val="27"/>
                <c:pt idx="0" formatCode="#.0">
                  <c:v>95.3</c:v>
                </c:pt>
                <c:pt idx="1">
                  <c:v>219.0</c:v>
                </c:pt>
                <c:pt idx="2">
                  <c:v>306.9</c:v>
                </c:pt>
                <c:pt idx="3">
                  <c:v>356.9</c:v>
                </c:pt>
                <c:pt idx="4">
                  <c:v>607.8</c:v>
                </c:pt>
                <c:pt idx="5">
                  <c:v>624.4</c:v>
                </c:pt>
                <c:pt idx="6">
                  <c:v>713.7</c:v>
                </c:pt>
                <c:pt idx="7">
                  <c:v>796.4999999999999</c:v>
                </c:pt>
                <c:pt idx="8">
                  <c:v>881.8999999999999</c:v>
                </c:pt>
                <c:pt idx="9">
                  <c:v>956.9999999999999</c:v>
                </c:pt>
                <c:pt idx="10">
                  <c:v>1127.3</c:v>
                </c:pt>
                <c:pt idx="11">
                  <c:v>1296.5</c:v>
                </c:pt>
                <c:pt idx="12">
                  <c:v>1473.1</c:v>
                </c:pt>
                <c:pt idx="13">
                  <c:v>1690.9</c:v>
                </c:pt>
                <c:pt idx="14">
                  <c:v>1861.5</c:v>
                </c:pt>
                <c:pt idx="15">
                  <c:v>1943.5</c:v>
                </c:pt>
                <c:pt idx="16">
                  <c:v>1987.1</c:v>
                </c:pt>
                <c:pt idx="17">
                  <c:v>2271.599999999999</c:v>
                </c:pt>
                <c:pt idx="18">
                  <c:v>2495.9</c:v>
                </c:pt>
                <c:pt idx="19">
                  <c:v>2722.9</c:v>
                </c:pt>
                <c:pt idx="20">
                  <c:v>2978.7</c:v>
                </c:pt>
                <c:pt idx="21">
                  <c:v>3306.3</c:v>
                </c:pt>
                <c:pt idx="22">
                  <c:v>3513.9</c:v>
                </c:pt>
                <c:pt idx="23">
                  <c:v>3716.599999999999</c:v>
                </c:pt>
                <c:pt idx="24">
                  <c:v>3962.699999999999</c:v>
                </c:pt>
                <c:pt idx="25">
                  <c:v>4125.4</c:v>
                </c:pt>
                <c:pt idx="26">
                  <c:v>4173.4</c:v>
                </c:pt>
              </c:numCache>
            </c:numRef>
          </c:yVal>
          <c:smooth val="0"/>
        </c:ser>
        <c:ser>
          <c:idx val="4"/>
          <c:order val="4"/>
          <c:tx>
            <c:v>Mann #2</c:v>
          </c:tx>
          <c:spPr>
            <a:ln w="19050" cmpd="sng">
              <a:solidFill>
                <a:srgbClr val="24FF14"/>
              </a:solidFill>
            </a:ln>
          </c:spPr>
          <c:marker>
            <c:symbol val="triangle"/>
            <c:size val="4"/>
          </c:marker>
          <c:xVal>
            <c:numRef>
              <c:f>Data!$A$142:$A$167</c:f>
              <c:numCache>
                <c:formatCode>mm/dd/yy</c:formatCode>
                <c:ptCount val="26"/>
                <c:pt idx="0">
                  <c:v>42017.0</c:v>
                </c:pt>
                <c:pt idx="1">
                  <c:v>42045.0</c:v>
                </c:pt>
                <c:pt idx="2">
                  <c:v>42072.0</c:v>
                </c:pt>
                <c:pt idx="3">
                  <c:v>42118.0</c:v>
                </c:pt>
                <c:pt idx="4">
                  <c:v>42361.0</c:v>
                </c:pt>
                <c:pt idx="5">
                  <c:v>42380.0</c:v>
                </c:pt>
                <c:pt idx="6">
                  <c:v>42422.0</c:v>
                </c:pt>
                <c:pt idx="7">
                  <c:v>42448.0</c:v>
                </c:pt>
                <c:pt idx="8">
                  <c:v>42471.0</c:v>
                </c:pt>
                <c:pt idx="9">
                  <c:v>42521.0</c:v>
                </c:pt>
                <c:pt idx="10">
                  <c:v>42684.0</c:v>
                </c:pt>
                <c:pt idx="11">
                  <c:v>42723.0</c:v>
                </c:pt>
                <c:pt idx="12">
                  <c:v>42759.0</c:v>
                </c:pt>
                <c:pt idx="13">
                  <c:v>42794.0</c:v>
                </c:pt>
                <c:pt idx="14">
                  <c:v>42831.0</c:v>
                </c:pt>
                <c:pt idx="15">
                  <c:v>43052.0</c:v>
                </c:pt>
                <c:pt idx="16">
                  <c:v>43090.0</c:v>
                </c:pt>
                <c:pt idx="17">
                  <c:v>43098.0</c:v>
                </c:pt>
                <c:pt idx="18">
                  <c:v>43130.0</c:v>
                </c:pt>
                <c:pt idx="19">
                  <c:v>43171.0</c:v>
                </c:pt>
                <c:pt idx="20">
                  <c:v>43209.0</c:v>
                </c:pt>
                <c:pt idx="21">
                  <c:v>43405.0</c:v>
                </c:pt>
                <c:pt idx="22">
                  <c:v>43447.0</c:v>
                </c:pt>
                <c:pt idx="23">
                  <c:v>43483.0</c:v>
                </c:pt>
                <c:pt idx="24">
                  <c:v>43514.0</c:v>
                </c:pt>
                <c:pt idx="25">
                  <c:v>43550.0</c:v>
                </c:pt>
              </c:numCache>
            </c:numRef>
          </c:xVal>
          <c:yVal>
            <c:numRef>
              <c:f>Data!$G$142:$G$167</c:f>
              <c:numCache>
                <c:formatCode>#,##0.0</c:formatCode>
                <c:ptCount val="26"/>
                <c:pt idx="0" formatCode="#.0">
                  <c:v>332.7</c:v>
                </c:pt>
                <c:pt idx="1">
                  <c:v>640.4</c:v>
                </c:pt>
                <c:pt idx="2">
                  <c:v>936.1</c:v>
                </c:pt>
                <c:pt idx="3">
                  <c:v>1197.1</c:v>
                </c:pt>
                <c:pt idx="4">
                  <c:v>1352.0</c:v>
                </c:pt>
                <c:pt idx="5">
                  <c:v>1477.9</c:v>
                </c:pt>
                <c:pt idx="6">
                  <c:v>1845.7</c:v>
                </c:pt>
                <c:pt idx="7">
                  <c:v>1997.5</c:v>
                </c:pt>
                <c:pt idx="8">
                  <c:v>2130.8</c:v>
                </c:pt>
                <c:pt idx="9">
                  <c:v>2231.8</c:v>
                </c:pt>
                <c:pt idx="10">
                  <c:v>2354.4</c:v>
                </c:pt>
                <c:pt idx="11">
                  <c:v>2647.9</c:v>
                </c:pt>
                <c:pt idx="12">
                  <c:v>2978.9</c:v>
                </c:pt>
                <c:pt idx="13">
                  <c:v>3281.4</c:v>
                </c:pt>
                <c:pt idx="14">
                  <c:v>3593.7</c:v>
                </c:pt>
                <c:pt idx="15">
                  <c:v>3780.4</c:v>
                </c:pt>
                <c:pt idx="16">
                  <c:v>3877.4</c:v>
                </c:pt>
                <c:pt idx="17">
                  <c:v>4285.1</c:v>
                </c:pt>
                <c:pt idx="18">
                  <c:v>4657.0</c:v>
                </c:pt>
                <c:pt idx="19">
                  <c:v>4996.9</c:v>
                </c:pt>
                <c:pt idx="20">
                  <c:v>5274.6</c:v>
                </c:pt>
                <c:pt idx="21">
                  <c:v>5514.3</c:v>
                </c:pt>
                <c:pt idx="22">
                  <c:v>5865.3</c:v>
                </c:pt>
                <c:pt idx="23">
                  <c:v>6197.1</c:v>
                </c:pt>
                <c:pt idx="24">
                  <c:v>6539.8</c:v>
                </c:pt>
                <c:pt idx="25">
                  <c:v>6884.199999999998</c:v>
                </c:pt>
              </c:numCache>
            </c:numRef>
          </c:yVal>
          <c:smooth val="0"/>
        </c:ser>
        <c:ser>
          <c:idx val="5"/>
          <c:order val="5"/>
          <c:tx>
            <c:v>Police LPG</c:v>
          </c:tx>
          <c:spPr>
            <a:ln w="19050" cmpd="sng">
              <a:solidFill>
                <a:srgbClr val="FD9409"/>
              </a:solidFill>
            </a:ln>
          </c:spPr>
          <c:marker>
            <c:symbol val="star"/>
            <c:size val="4"/>
          </c:marker>
          <c:xVal>
            <c:numRef>
              <c:f>Data!$A$171:$A$201</c:f>
              <c:numCache>
                <c:formatCode>mm/dd/yy</c:formatCode>
                <c:ptCount val="31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42121.0</c:v>
                </c:pt>
                <c:pt idx="4">
                  <c:v>42335.0</c:v>
                </c:pt>
                <c:pt idx="5">
                  <c:v>42392.0</c:v>
                </c:pt>
                <c:pt idx="6">
                  <c:v>42418.0</c:v>
                </c:pt>
                <c:pt idx="7">
                  <c:v>42443.0</c:v>
                </c:pt>
                <c:pt idx="8">
                  <c:v>42474.0</c:v>
                </c:pt>
                <c:pt idx="9">
                  <c:v>42660.0</c:v>
                </c:pt>
                <c:pt idx="10">
                  <c:v>42691.0</c:v>
                </c:pt>
                <c:pt idx="11">
                  <c:v>42705.0</c:v>
                </c:pt>
                <c:pt idx="12">
                  <c:v>42717.0</c:v>
                </c:pt>
                <c:pt idx="13">
                  <c:v>42747.0</c:v>
                </c:pt>
                <c:pt idx="14">
                  <c:v>42773.0</c:v>
                </c:pt>
                <c:pt idx="15">
                  <c:v>42801.0</c:v>
                </c:pt>
                <c:pt idx="16">
                  <c:v>42828.0</c:v>
                </c:pt>
                <c:pt idx="17">
                  <c:v>42857.0</c:v>
                </c:pt>
                <c:pt idx="18">
                  <c:v>43053.0</c:v>
                </c:pt>
                <c:pt idx="19">
                  <c:v>43101.0</c:v>
                </c:pt>
                <c:pt idx="20">
                  <c:v>43130.0</c:v>
                </c:pt>
                <c:pt idx="21">
                  <c:v>43160.0</c:v>
                </c:pt>
                <c:pt idx="22">
                  <c:v>43187.0</c:v>
                </c:pt>
                <c:pt idx="23">
                  <c:v>43244.0</c:v>
                </c:pt>
                <c:pt idx="24">
                  <c:v>43391.0</c:v>
                </c:pt>
                <c:pt idx="25">
                  <c:v>43419.0</c:v>
                </c:pt>
                <c:pt idx="26">
                  <c:v>43446.0</c:v>
                </c:pt>
                <c:pt idx="27">
                  <c:v>43475.0</c:v>
                </c:pt>
                <c:pt idx="28">
                  <c:v>43503.0</c:v>
                </c:pt>
                <c:pt idx="29">
                  <c:v>43531.0</c:v>
                </c:pt>
                <c:pt idx="30">
                  <c:v>43557.0</c:v>
                </c:pt>
              </c:numCache>
            </c:numRef>
          </c:xVal>
          <c:yVal>
            <c:numRef>
              <c:f>Data!$G$171:$G$201</c:f>
              <c:numCache>
                <c:formatCode>#,##0.0</c:formatCode>
                <c:ptCount val="31"/>
                <c:pt idx="0" formatCode="#.0">
                  <c:v>142.7</c:v>
                </c:pt>
                <c:pt idx="1">
                  <c:v>296.6</c:v>
                </c:pt>
                <c:pt idx="2">
                  <c:v>415.3</c:v>
                </c:pt>
                <c:pt idx="3">
                  <c:v>507.0</c:v>
                </c:pt>
                <c:pt idx="4">
                  <c:v>617.9</c:v>
                </c:pt>
                <c:pt idx="5">
                  <c:v>796.6</c:v>
                </c:pt>
                <c:pt idx="6">
                  <c:v>906.8</c:v>
                </c:pt>
                <c:pt idx="7">
                  <c:v>982.4</c:v>
                </c:pt>
                <c:pt idx="8">
                  <c:v>1069.9</c:v>
                </c:pt>
                <c:pt idx="9">
                  <c:v>1101.3</c:v>
                </c:pt>
                <c:pt idx="10">
                  <c:v>1178.4</c:v>
                </c:pt>
                <c:pt idx="11">
                  <c:v>1208.8</c:v>
                </c:pt>
                <c:pt idx="12">
                  <c:v>1309.1</c:v>
                </c:pt>
                <c:pt idx="13">
                  <c:v>1424.9</c:v>
                </c:pt>
                <c:pt idx="14">
                  <c:v>1514.6</c:v>
                </c:pt>
                <c:pt idx="15">
                  <c:v>1619.9</c:v>
                </c:pt>
                <c:pt idx="16">
                  <c:v>1720.9</c:v>
                </c:pt>
                <c:pt idx="17">
                  <c:v>1742.0</c:v>
                </c:pt>
                <c:pt idx="18">
                  <c:v>1839.3</c:v>
                </c:pt>
                <c:pt idx="19">
                  <c:v>2050.7</c:v>
                </c:pt>
                <c:pt idx="20">
                  <c:v>2175.2</c:v>
                </c:pt>
                <c:pt idx="21">
                  <c:v>2315.4</c:v>
                </c:pt>
                <c:pt idx="22">
                  <c:v>2416.9</c:v>
                </c:pt>
                <c:pt idx="23">
                  <c:v>2490.8</c:v>
                </c:pt>
                <c:pt idx="24">
                  <c:v>2534.8</c:v>
                </c:pt>
                <c:pt idx="25">
                  <c:v>2604.1</c:v>
                </c:pt>
                <c:pt idx="26">
                  <c:v>2713.8</c:v>
                </c:pt>
                <c:pt idx="27">
                  <c:v>2853.3</c:v>
                </c:pt>
                <c:pt idx="28">
                  <c:v>301</c:v>
                </c:pt>
                <c:pt idx="29">
                  <c:v>3135.9</c:v>
                </c:pt>
                <c:pt idx="30">
                  <c:v>3217.9</c:v>
                </c:pt>
              </c:numCache>
            </c:numRef>
          </c:yVal>
          <c:smooth val="0"/>
        </c:ser>
        <c:ser>
          <c:idx val="6"/>
          <c:order val="6"/>
          <c:tx>
            <c:v>Town Hall LPG</c:v>
          </c:tx>
          <c:spPr>
            <a:ln w="19050" cmpd="sng">
              <a:solidFill>
                <a:srgbClr val="FC00E4"/>
              </a:solidFill>
            </a:ln>
          </c:spPr>
          <c:marker>
            <c:symbol val="circle"/>
            <c:size val="4"/>
          </c:marker>
          <c:xVal>
            <c:numRef>
              <c:f>Data!$A$205:$A$236</c:f>
              <c:numCache>
                <c:formatCode>mm/dd/yy</c:formatCode>
                <c:ptCount val="32"/>
                <c:pt idx="0">
                  <c:v>42026.0</c:v>
                </c:pt>
                <c:pt idx="1">
                  <c:v>42051.0</c:v>
                </c:pt>
                <c:pt idx="2">
                  <c:v>42079.0</c:v>
                </c:pt>
                <c:pt idx="3">
                  <c:v>42104.0</c:v>
                </c:pt>
                <c:pt idx="4">
                  <c:v>42335.0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42461.0</c:v>
                </c:pt>
                <c:pt idx="10">
                  <c:v>42487.0</c:v>
                </c:pt>
                <c:pt idx="11">
                  <c:v>42514.0</c:v>
                </c:pt>
                <c:pt idx="12">
                  <c:v>42641.0</c:v>
                </c:pt>
                <c:pt idx="13">
                  <c:v>42669.0</c:v>
                </c:pt>
                <c:pt idx="14">
                  <c:v>42699.0</c:v>
                </c:pt>
                <c:pt idx="15">
                  <c:v>42724.0</c:v>
                </c:pt>
                <c:pt idx="16">
                  <c:v>42751.0</c:v>
                </c:pt>
                <c:pt idx="17">
                  <c:v>42781.0</c:v>
                </c:pt>
                <c:pt idx="18">
                  <c:v>42807.0</c:v>
                </c:pt>
                <c:pt idx="19">
                  <c:v>42836.0</c:v>
                </c:pt>
                <c:pt idx="20">
                  <c:v>42865.0</c:v>
                </c:pt>
                <c:pt idx="21">
                  <c:v>43108.0</c:v>
                </c:pt>
                <c:pt idx="22">
                  <c:v>43130.0</c:v>
                </c:pt>
                <c:pt idx="23">
                  <c:v>43160.0</c:v>
                </c:pt>
                <c:pt idx="24">
                  <c:v>43187.0</c:v>
                </c:pt>
                <c:pt idx="25">
                  <c:v>43215.0</c:v>
                </c:pt>
                <c:pt idx="26">
                  <c:v>43419.0</c:v>
                </c:pt>
                <c:pt idx="27">
                  <c:v>43446.0</c:v>
                </c:pt>
                <c:pt idx="28">
                  <c:v>43475.0</c:v>
                </c:pt>
                <c:pt idx="29">
                  <c:v>43503.0</c:v>
                </c:pt>
                <c:pt idx="30">
                  <c:v>43531.0</c:v>
                </c:pt>
                <c:pt idx="31">
                  <c:v>43557.0</c:v>
                </c:pt>
              </c:numCache>
            </c:numRef>
          </c:xVal>
          <c:yVal>
            <c:numRef>
              <c:f>Data!$G$205:$G$236</c:f>
              <c:numCache>
                <c:formatCode>#,##0.0</c:formatCode>
                <c:ptCount val="32"/>
                <c:pt idx="0" formatCode="#.0">
                  <c:v>223.8</c:v>
                </c:pt>
                <c:pt idx="1">
                  <c:v>525.5</c:v>
                </c:pt>
                <c:pt idx="2">
                  <c:v>724.3</c:v>
                </c:pt>
                <c:pt idx="3">
                  <c:v>984.8</c:v>
                </c:pt>
                <c:pt idx="4">
                  <c:v>1257.7</c:v>
                </c:pt>
                <c:pt idx="5">
                  <c:v>1315.1</c:v>
                </c:pt>
                <c:pt idx="6">
                  <c:v>1546.6</c:v>
                </c:pt>
                <c:pt idx="7">
                  <c:v>1759.0</c:v>
                </c:pt>
                <c:pt idx="8">
                  <c:v>1937.9</c:v>
                </c:pt>
                <c:pt idx="9">
                  <c:v>2057.9</c:v>
                </c:pt>
                <c:pt idx="10">
                  <c:v>2156.8</c:v>
                </c:pt>
                <c:pt idx="11">
                  <c:v>2183.8</c:v>
                </c:pt>
                <c:pt idx="12">
                  <c:v>2204.3</c:v>
                </c:pt>
                <c:pt idx="13">
                  <c:v>2257.1</c:v>
                </c:pt>
                <c:pt idx="14">
                  <c:v>2366.900000000001</c:v>
                </c:pt>
                <c:pt idx="15">
                  <c:v>2577.1</c:v>
                </c:pt>
                <c:pt idx="16">
                  <c:v>2787.1</c:v>
                </c:pt>
                <c:pt idx="17">
                  <c:v>3037.3</c:v>
                </c:pt>
                <c:pt idx="18">
                  <c:v>3237.6</c:v>
                </c:pt>
                <c:pt idx="19">
                  <c:v>3409.8</c:v>
                </c:pt>
                <c:pt idx="20">
                  <c:v>3427.3</c:v>
                </c:pt>
                <c:pt idx="21">
                  <c:v>3890.2</c:v>
                </c:pt>
                <c:pt idx="22">
                  <c:v>4191.5</c:v>
                </c:pt>
                <c:pt idx="23">
                  <c:v>4421.1</c:v>
                </c:pt>
                <c:pt idx="24">
                  <c:v>4605.700000000001</c:v>
                </c:pt>
                <c:pt idx="25">
                  <c:v>4757.000000000001</c:v>
                </c:pt>
                <c:pt idx="26">
                  <c:v>4908.800000000001</c:v>
                </c:pt>
                <c:pt idx="27">
                  <c:v>5135.600000000001</c:v>
                </c:pt>
                <c:pt idx="28">
                  <c:v>5354.400000000001</c:v>
                </c:pt>
                <c:pt idx="29">
                  <c:v>5687.900000000001</c:v>
                </c:pt>
                <c:pt idx="30">
                  <c:v>5926.100000000001</c:v>
                </c:pt>
                <c:pt idx="31">
                  <c:v>6120.600000000001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234184"/>
        <c:axId val="2123944024"/>
      </c:scatterChart>
      <c:valAx>
        <c:axId val="2112234184"/>
        <c:scaling>
          <c:orientation val="minMax"/>
          <c:max val="43600.0"/>
          <c:min val="41944.0"/>
        </c:scaling>
        <c:delete val="0"/>
        <c:axPos val="b"/>
        <c:numFmt formatCode="mm/dd/yy" sourceLinked="1"/>
        <c:majorTickMark val="out"/>
        <c:minorTickMark val="none"/>
        <c:tickLblPos val="nextTo"/>
        <c:crossAx val="2123944024"/>
        <c:crosses val="autoZero"/>
        <c:crossBetween val="midCat"/>
      </c:valAx>
      <c:valAx>
        <c:axId val="2123944024"/>
        <c:scaling>
          <c:orientation val="minMax"/>
          <c:max val="7500.0"/>
          <c:min val="0.0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21122341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7737768733964"/>
          <c:y val="0.287321524295091"/>
          <c:w val="0.139421139773259"/>
          <c:h val="0.425356713164258"/>
        </c:manualLayout>
      </c:layout>
      <c:overlay val="0"/>
      <c:spPr>
        <a:ln w="28575" cmpd="sng"/>
      </c:spPr>
    </c:legend>
    <c:plotVisOnly val="0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fuel usage as DTh (millions of BTUs)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12192591094652"/>
          <c:y val="0.030257186081694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710687503347796"/>
          <c:y val="0.0302846759539673"/>
          <c:w val="0.75630388898017"/>
          <c:h val="0.883973935935769"/>
        </c:manualLayout>
      </c:layout>
      <c:scatterChart>
        <c:scatterStyle val="lineMarker"/>
        <c:varyColors val="0"/>
        <c:ser>
          <c:idx val="0"/>
          <c:order val="0"/>
          <c:tx>
            <c:v>FD #2</c:v>
          </c:tx>
          <c:spPr>
            <a:ln w="19050" cmpd="sng">
              <a:solidFill>
                <a:srgbClr val="FF0000"/>
              </a:solidFill>
            </a:ln>
          </c:spPr>
          <c:marker>
            <c:symbol val="diamond"/>
            <c:size val="4"/>
          </c:marker>
          <c:xVal>
            <c:numRef>
              <c:f>Data!$A$5:$A$36</c:f>
              <c:numCache>
                <c:formatCode>mm/dd/yy</c:formatCode>
                <c:ptCount val="32"/>
                <c:pt idx="0">
                  <c:v>42010.0</c:v>
                </c:pt>
                <c:pt idx="1">
                  <c:v>42039.0</c:v>
                </c:pt>
                <c:pt idx="2">
                  <c:v>42060.0</c:v>
                </c:pt>
                <c:pt idx="3">
                  <c:v>42087.0</c:v>
                </c:pt>
                <c:pt idx="4">
                  <c:v>42361.0</c:v>
                </c:pt>
                <c:pt idx="5">
                  <c:v>42380.0</c:v>
                </c:pt>
                <c:pt idx="6">
                  <c:v>42409.0</c:v>
                </c:pt>
                <c:pt idx="7">
                  <c:v>42422.0</c:v>
                </c:pt>
                <c:pt idx="8">
                  <c:v>42448.0</c:v>
                </c:pt>
                <c:pt idx="9">
                  <c:v>42471.0</c:v>
                </c:pt>
                <c:pt idx="10">
                  <c:v>42521.0</c:v>
                </c:pt>
                <c:pt idx="11">
                  <c:v>42684.0</c:v>
                </c:pt>
                <c:pt idx="12">
                  <c:v>42723.0</c:v>
                </c:pt>
                <c:pt idx="13">
                  <c:v>42759.0</c:v>
                </c:pt>
                <c:pt idx="14">
                  <c:v>42781.0</c:v>
                </c:pt>
                <c:pt idx="15">
                  <c:v>42824.0</c:v>
                </c:pt>
                <c:pt idx="16">
                  <c:v>42831.0</c:v>
                </c:pt>
                <c:pt idx="17">
                  <c:v>43017.0</c:v>
                </c:pt>
                <c:pt idx="18">
                  <c:v>43060.0</c:v>
                </c:pt>
                <c:pt idx="19">
                  <c:v>43105.0</c:v>
                </c:pt>
                <c:pt idx="20">
                  <c:v>43120.0</c:v>
                </c:pt>
                <c:pt idx="21">
                  <c:v>43146.0</c:v>
                </c:pt>
                <c:pt idx="22">
                  <c:v>43175.0</c:v>
                </c:pt>
                <c:pt idx="23">
                  <c:v>43200.0</c:v>
                </c:pt>
                <c:pt idx="24">
                  <c:v>43405.0</c:v>
                </c:pt>
                <c:pt idx="25">
                  <c:v>43433.0</c:v>
                </c:pt>
                <c:pt idx="26">
                  <c:v>43452.0</c:v>
                </c:pt>
                <c:pt idx="27">
                  <c:v>43473.0</c:v>
                </c:pt>
                <c:pt idx="28">
                  <c:v>43494.0</c:v>
                </c:pt>
                <c:pt idx="29">
                  <c:v>43514.0</c:v>
                </c:pt>
                <c:pt idx="30">
                  <c:v>43535.0</c:v>
                </c:pt>
              </c:numCache>
            </c:numRef>
          </c:xVal>
          <c:yVal>
            <c:numRef>
              <c:f>Data!$J$5:$J$35</c:f>
              <c:numCache>
                <c:formatCode>_(* #,##0.00_);_(* \(#,##0.00\);_(* "-"??_);_(@_)</c:formatCode>
                <c:ptCount val="31"/>
                <c:pt idx="0">
                  <c:v>27.89257</c:v>
                </c:pt>
                <c:pt idx="1">
                  <c:v>67.35271999999999</c:v>
                </c:pt>
                <c:pt idx="2">
                  <c:v>97.46448999999998</c:v>
                </c:pt>
                <c:pt idx="3">
                  <c:v>120.77996</c:v>
                </c:pt>
                <c:pt idx="4">
                  <c:v>136.13405</c:v>
                </c:pt>
                <c:pt idx="5">
                  <c:v>146.39785</c:v>
                </c:pt>
                <c:pt idx="6">
                  <c:v>170.75357</c:v>
                </c:pt>
                <c:pt idx="7">
                  <c:v>183.51397</c:v>
                </c:pt>
                <c:pt idx="8">
                  <c:v>196.45468</c:v>
                </c:pt>
                <c:pt idx="9">
                  <c:v>205.52566</c:v>
                </c:pt>
                <c:pt idx="10">
                  <c:v>209.1596</c:v>
                </c:pt>
                <c:pt idx="11">
                  <c:v>211.55911</c:v>
                </c:pt>
                <c:pt idx="12">
                  <c:v>228.73017</c:v>
                </c:pt>
                <c:pt idx="13">
                  <c:v>257.71847</c:v>
                </c:pt>
                <c:pt idx="14">
                  <c:v>272.11553</c:v>
                </c:pt>
                <c:pt idx="15">
                  <c:v>283.00348</c:v>
                </c:pt>
                <c:pt idx="16">
                  <c:v>306.01381</c:v>
                </c:pt>
                <c:pt idx="17">
                  <c:v>308.26075</c:v>
                </c:pt>
                <c:pt idx="18">
                  <c:v>314.55773</c:v>
                </c:pt>
                <c:pt idx="19">
                  <c:v>344.36436</c:v>
                </c:pt>
                <c:pt idx="20">
                  <c:v>367.84627</c:v>
                </c:pt>
                <c:pt idx="21">
                  <c:v>397.04262</c:v>
                </c:pt>
                <c:pt idx="22">
                  <c:v>417.54248</c:v>
                </c:pt>
                <c:pt idx="23">
                  <c:v>436.12828</c:v>
                </c:pt>
                <c:pt idx="24">
                  <c:v>446.14242</c:v>
                </c:pt>
                <c:pt idx="25">
                  <c:v>462.09292</c:v>
                </c:pt>
                <c:pt idx="26">
                  <c:v>477.97407</c:v>
                </c:pt>
                <c:pt idx="27">
                  <c:v>495.13126</c:v>
                </c:pt>
                <c:pt idx="28">
                  <c:v>520.91559</c:v>
                </c:pt>
                <c:pt idx="29">
                  <c:v>545.3822699999999</c:v>
                </c:pt>
                <c:pt idx="30">
                  <c:v>576.60364</c:v>
                </c:pt>
              </c:numCache>
            </c:numRef>
          </c:yVal>
          <c:smooth val="0"/>
        </c:ser>
        <c:ser>
          <c:idx val="1"/>
          <c:order val="1"/>
          <c:tx>
            <c:v>FD LPG</c:v>
          </c:tx>
          <c:spPr>
            <a:ln w="19050" cmpd="sng">
              <a:solidFill>
                <a:srgbClr val="FF0000"/>
              </a:solidFill>
              <a:prstDash val="sysDash"/>
            </a:ln>
          </c:spPr>
          <c:marker>
            <c:symbol val="diamond"/>
            <c:size val="4"/>
          </c:marker>
          <c:xVal>
            <c:numRef>
              <c:f>Data!$A$37:$A$46</c:f>
              <c:numCache>
                <c:formatCode>mm/dd/yy</c:formatCode>
                <c:ptCount val="10"/>
                <c:pt idx="0">
                  <c:v>42328.0</c:v>
                </c:pt>
                <c:pt idx="1">
                  <c:v>42339.0</c:v>
                </c:pt>
                <c:pt idx="2">
                  <c:v>42368.0</c:v>
                </c:pt>
                <c:pt idx="3">
                  <c:v>42409.0</c:v>
                </c:pt>
                <c:pt idx="4">
                  <c:v>42432.0</c:v>
                </c:pt>
                <c:pt idx="5">
                  <c:v>42699.0</c:v>
                </c:pt>
                <c:pt idx="6">
                  <c:v>42751.0</c:v>
                </c:pt>
                <c:pt idx="7">
                  <c:v>43110.0</c:v>
                </c:pt>
                <c:pt idx="8">
                  <c:v>43175.0</c:v>
                </c:pt>
                <c:pt idx="9">
                  <c:v>43391.0</c:v>
                </c:pt>
              </c:numCache>
            </c:numRef>
          </c:xVal>
          <c:yVal>
            <c:numRef>
              <c:f>Data!$J$37:$J$46</c:f>
              <c:numCache>
                <c:formatCode>_(* #,##0.00_);_(* \(#,##0.00\);_(* "-"??_);_(@_)</c:formatCode>
                <c:ptCount val="10"/>
                <c:pt idx="0">
                  <c:v>4.6</c:v>
                </c:pt>
                <c:pt idx="1">
                  <c:v>20.7</c:v>
                </c:pt>
                <c:pt idx="2">
                  <c:v>21.0956</c:v>
                </c:pt>
                <c:pt idx="3">
                  <c:v>22.5124</c:v>
                </c:pt>
                <c:pt idx="4">
                  <c:v>25.3</c:v>
                </c:pt>
                <c:pt idx="5">
                  <c:v>26.54200000000001</c:v>
                </c:pt>
                <c:pt idx="6">
                  <c:v>28.382</c:v>
                </c:pt>
                <c:pt idx="7">
                  <c:v>32.246</c:v>
                </c:pt>
                <c:pt idx="8">
                  <c:v>32.7612</c:v>
                </c:pt>
                <c:pt idx="9">
                  <c:v>34.73</c:v>
                </c:pt>
              </c:numCache>
            </c:numRef>
          </c:yVal>
          <c:smooth val="0"/>
        </c:ser>
        <c:ser>
          <c:idx val="2"/>
          <c:order val="2"/>
          <c:tx>
            <c:v>Hwy #2</c:v>
          </c:tx>
          <c:spPr>
            <a:ln w="19050" cmpd="sng">
              <a:solidFill>
                <a:srgbClr val="1ECDFF"/>
              </a:solidFill>
            </a:ln>
          </c:spPr>
          <c:marker>
            <c:symbol val="square"/>
            <c:size val="3"/>
          </c:marker>
          <c:xVal>
            <c:numRef>
              <c:f>Data!$A$50:$A$104</c:f>
              <c:numCache>
                <c:formatCode>mm/dd/yy</c:formatCode>
                <c:ptCount val="55"/>
                <c:pt idx="0">
                  <c:v>42017.0</c:v>
                </c:pt>
                <c:pt idx="1">
                  <c:v>42023.0</c:v>
                </c:pt>
                <c:pt idx="2">
                  <c:v>42030.0</c:v>
                </c:pt>
                <c:pt idx="3">
                  <c:v>42039.0</c:v>
                </c:pt>
                <c:pt idx="4">
                  <c:v>42044.0</c:v>
                </c:pt>
                <c:pt idx="5">
                  <c:v>42049.0</c:v>
                </c:pt>
                <c:pt idx="6">
                  <c:v>42054.0</c:v>
                </c:pt>
                <c:pt idx="7">
                  <c:v>42060.0</c:v>
                </c:pt>
                <c:pt idx="8">
                  <c:v>42067.0</c:v>
                </c:pt>
                <c:pt idx="9">
                  <c:v>42074.0</c:v>
                </c:pt>
                <c:pt idx="10">
                  <c:v>42081.0</c:v>
                </c:pt>
                <c:pt idx="11">
                  <c:v>42089.0</c:v>
                </c:pt>
                <c:pt idx="12">
                  <c:v>42102.0</c:v>
                </c:pt>
                <c:pt idx="13">
                  <c:v>42108.0</c:v>
                </c:pt>
                <c:pt idx="14">
                  <c:v>42308.0</c:v>
                </c:pt>
                <c:pt idx="15">
                  <c:v>42347.0</c:v>
                </c:pt>
                <c:pt idx="16">
                  <c:v>42351.0</c:v>
                </c:pt>
                <c:pt idx="17">
                  <c:v>42408.0</c:v>
                </c:pt>
                <c:pt idx="18">
                  <c:v>42415.0</c:v>
                </c:pt>
                <c:pt idx="19">
                  <c:v>42422.0</c:v>
                </c:pt>
                <c:pt idx="20">
                  <c:v>42432.0</c:v>
                </c:pt>
                <c:pt idx="21">
                  <c:v>42433.0</c:v>
                </c:pt>
                <c:pt idx="22">
                  <c:v>42446.0</c:v>
                </c:pt>
                <c:pt idx="23">
                  <c:v>42474.0</c:v>
                </c:pt>
                <c:pt idx="24">
                  <c:v>42744.0</c:v>
                </c:pt>
                <c:pt idx="25">
                  <c:v>42753.0</c:v>
                </c:pt>
                <c:pt idx="26">
                  <c:v>42762.0</c:v>
                </c:pt>
                <c:pt idx="27">
                  <c:v>42772.0</c:v>
                </c:pt>
                <c:pt idx="28">
                  <c:v>42782.0</c:v>
                </c:pt>
                <c:pt idx="29">
                  <c:v>42790.0</c:v>
                </c:pt>
                <c:pt idx="30">
                  <c:v>42800.0</c:v>
                </c:pt>
                <c:pt idx="31">
                  <c:v>42810.0</c:v>
                </c:pt>
                <c:pt idx="32">
                  <c:v>42817.0</c:v>
                </c:pt>
                <c:pt idx="33">
                  <c:v>42828.0</c:v>
                </c:pt>
                <c:pt idx="34">
                  <c:v>43041.0</c:v>
                </c:pt>
                <c:pt idx="35">
                  <c:v>43055.0</c:v>
                </c:pt>
                <c:pt idx="36">
                  <c:v>43061.0</c:v>
                </c:pt>
                <c:pt idx="37">
                  <c:v>43083.0</c:v>
                </c:pt>
                <c:pt idx="38">
                  <c:v>43089.0</c:v>
                </c:pt>
                <c:pt idx="39">
                  <c:v>43096.0</c:v>
                </c:pt>
                <c:pt idx="40">
                  <c:v>43104.0</c:v>
                </c:pt>
                <c:pt idx="41">
                  <c:v>43111.0</c:v>
                </c:pt>
                <c:pt idx="42">
                  <c:v>43117.0</c:v>
                </c:pt>
                <c:pt idx="43">
                  <c:v>43124.0</c:v>
                </c:pt>
                <c:pt idx="44">
                  <c:v>43131.0</c:v>
                </c:pt>
                <c:pt idx="45">
                  <c:v>43139.0</c:v>
                </c:pt>
                <c:pt idx="46">
                  <c:v>43147.0</c:v>
                </c:pt>
                <c:pt idx="47">
                  <c:v>43153.0</c:v>
                </c:pt>
                <c:pt idx="48">
                  <c:v>43160.0</c:v>
                </c:pt>
                <c:pt idx="49">
                  <c:v>43171.0</c:v>
                </c:pt>
                <c:pt idx="50">
                  <c:v>43178.0</c:v>
                </c:pt>
                <c:pt idx="51">
                  <c:v>43185.0</c:v>
                </c:pt>
                <c:pt idx="52">
                  <c:v>43189.0</c:v>
                </c:pt>
                <c:pt idx="53">
                  <c:v>43199.0</c:v>
                </c:pt>
                <c:pt idx="54">
                  <c:v>43216.0</c:v>
                </c:pt>
              </c:numCache>
            </c:numRef>
          </c:xVal>
          <c:yVal>
            <c:numRef>
              <c:f>Data!$J$50:$J$104</c:f>
              <c:numCache>
                <c:formatCode>_(* #,##0.00_);_(* \(#,##0.00\);_(* "-"??_);_(@_)</c:formatCode>
                <c:ptCount val="55"/>
                <c:pt idx="0">
                  <c:v>17.50394</c:v>
                </c:pt>
                <c:pt idx="1">
                  <c:v>37.01903</c:v>
                </c:pt>
                <c:pt idx="2">
                  <c:v>53.63529</c:v>
                </c:pt>
                <c:pt idx="3">
                  <c:v>81.08402</c:v>
                </c:pt>
                <c:pt idx="4">
                  <c:v>99.17049999999999</c:v>
                </c:pt>
                <c:pt idx="5">
                  <c:v>114.91295</c:v>
                </c:pt>
                <c:pt idx="6">
                  <c:v>130.75249</c:v>
                </c:pt>
                <c:pt idx="7">
                  <c:v>150.04566</c:v>
                </c:pt>
                <c:pt idx="8">
                  <c:v>167.06415</c:v>
                </c:pt>
                <c:pt idx="9">
                  <c:v>182.40437</c:v>
                </c:pt>
                <c:pt idx="10">
                  <c:v>198.41035</c:v>
                </c:pt>
                <c:pt idx="11">
                  <c:v>213.83379</c:v>
                </c:pt>
                <c:pt idx="12">
                  <c:v>220.71331</c:v>
                </c:pt>
                <c:pt idx="13">
                  <c:v>233.19631</c:v>
                </c:pt>
                <c:pt idx="14">
                  <c:v>242.07311</c:v>
                </c:pt>
                <c:pt idx="15">
                  <c:v>273.26674</c:v>
                </c:pt>
                <c:pt idx="16">
                  <c:v>284.36274</c:v>
                </c:pt>
                <c:pt idx="17">
                  <c:v>298.23274</c:v>
                </c:pt>
                <c:pt idx="18">
                  <c:v>317.78944</c:v>
                </c:pt>
                <c:pt idx="19">
                  <c:v>327.80358</c:v>
                </c:pt>
                <c:pt idx="20">
                  <c:v>338.63605</c:v>
                </c:pt>
                <c:pt idx="21">
                  <c:v>344.73885</c:v>
                </c:pt>
                <c:pt idx="22">
                  <c:v>352.3118699999999</c:v>
                </c:pt>
                <c:pt idx="23">
                  <c:v>368.6784699999999</c:v>
                </c:pt>
                <c:pt idx="24">
                  <c:v>390.7456399999999</c:v>
                </c:pt>
                <c:pt idx="25">
                  <c:v>402.8541499999999</c:v>
                </c:pt>
                <c:pt idx="26">
                  <c:v>411.92513</c:v>
                </c:pt>
                <c:pt idx="27">
                  <c:v>436.2114999999999</c:v>
                </c:pt>
                <c:pt idx="28">
                  <c:v>467.29417</c:v>
                </c:pt>
                <c:pt idx="29">
                  <c:v>476.8089899999999</c:v>
                </c:pt>
                <c:pt idx="30">
                  <c:v>488.11304</c:v>
                </c:pt>
                <c:pt idx="31">
                  <c:v>511.5255999999999</c:v>
                </c:pt>
                <c:pt idx="32">
                  <c:v>519.23732</c:v>
                </c:pt>
                <c:pt idx="33">
                  <c:v>531.88676</c:v>
                </c:pt>
                <c:pt idx="34">
                  <c:v>535.64553</c:v>
                </c:pt>
                <c:pt idx="35">
                  <c:v>538.05891</c:v>
                </c:pt>
                <c:pt idx="36">
                  <c:v>540.87452</c:v>
                </c:pt>
                <c:pt idx="37">
                  <c:v>570.0015199999999</c:v>
                </c:pt>
                <c:pt idx="38">
                  <c:v>585.7162299999999</c:v>
                </c:pt>
                <c:pt idx="39">
                  <c:v>606.2854399999998</c:v>
                </c:pt>
                <c:pt idx="40">
                  <c:v>633.5122499999999</c:v>
                </c:pt>
                <c:pt idx="41">
                  <c:v>656.6474099999999</c:v>
                </c:pt>
                <c:pt idx="42">
                  <c:v>670.6006299999999</c:v>
                </c:pt>
                <c:pt idx="43">
                  <c:v>686.6066099999999</c:v>
                </c:pt>
                <c:pt idx="44">
                  <c:v>702.01618</c:v>
                </c:pt>
                <c:pt idx="45">
                  <c:v>724.74911</c:v>
                </c:pt>
                <c:pt idx="46">
                  <c:v>740.35286</c:v>
                </c:pt>
                <c:pt idx="47">
                  <c:v>748.49455</c:v>
                </c:pt>
                <c:pt idx="48">
                  <c:v>753.77902</c:v>
                </c:pt>
                <c:pt idx="49">
                  <c:v>771.68519</c:v>
                </c:pt>
                <c:pt idx="50">
                  <c:v>786.10999</c:v>
                </c:pt>
                <c:pt idx="51">
                  <c:v>795.26419</c:v>
                </c:pt>
                <c:pt idx="52">
                  <c:v>797.62209</c:v>
                </c:pt>
                <c:pt idx="53">
                  <c:v>807.26174</c:v>
                </c:pt>
                <c:pt idx="54">
                  <c:v>814.9595899999999</c:v>
                </c:pt>
              </c:numCache>
            </c:numRef>
          </c:yVal>
          <c:smooth val="0"/>
        </c:ser>
        <c:ser>
          <c:idx val="3"/>
          <c:order val="3"/>
          <c:tx>
            <c:v>Hwy LPG</c:v>
          </c:tx>
          <c:spPr>
            <a:ln w="19050" cmpd="sng">
              <a:solidFill>
                <a:srgbClr val="1ECDFF"/>
              </a:solidFill>
              <a:prstDash val="sysDash"/>
            </a:ln>
          </c:spPr>
          <c:marker>
            <c:symbol val="square"/>
            <c:size val="3"/>
            <c:spPr>
              <a:ln>
                <a:prstDash val="dash"/>
              </a:ln>
            </c:spPr>
          </c:marker>
          <c:xVal>
            <c:numRef>
              <c:f>Data!$A$106:$A$132</c:f>
              <c:numCache>
                <c:formatCode>mm/dd/yy</c:formatCode>
                <c:ptCount val="27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42329.0</c:v>
                </c:pt>
                <c:pt idx="4">
                  <c:v>42339.0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42487.0</c:v>
                </c:pt>
                <c:pt idx="10">
                  <c:v>42717.0</c:v>
                </c:pt>
                <c:pt idx="11">
                  <c:v>42773.0</c:v>
                </c:pt>
                <c:pt idx="12">
                  <c:v>42828.0</c:v>
                </c:pt>
                <c:pt idx="13">
                  <c:v>43110.0</c:v>
                </c:pt>
                <c:pt idx="14">
                  <c:v>43175.0</c:v>
                </c:pt>
                <c:pt idx="15">
                  <c:v>43228.0</c:v>
                </c:pt>
                <c:pt idx="16">
                  <c:v>43391.0</c:v>
                </c:pt>
                <c:pt idx="17">
                  <c:v>43438.0</c:v>
                </c:pt>
                <c:pt idx="18">
                  <c:v>43452.0</c:v>
                </c:pt>
                <c:pt idx="19">
                  <c:v>43468.0</c:v>
                </c:pt>
                <c:pt idx="20">
                  <c:v>43482.0</c:v>
                </c:pt>
                <c:pt idx="21">
                  <c:v>43497.0</c:v>
                </c:pt>
                <c:pt idx="22">
                  <c:v>43511.0</c:v>
                </c:pt>
                <c:pt idx="23">
                  <c:v>43523.0</c:v>
                </c:pt>
                <c:pt idx="24">
                  <c:v>43538.0</c:v>
                </c:pt>
                <c:pt idx="25">
                  <c:v>43551.0</c:v>
                </c:pt>
                <c:pt idx="26">
                  <c:v>43557.0</c:v>
                </c:pt>
              </c:numCache>
            </c:numRef>
          </c:xVal>
          <c:yVal>
            <c:numRef>
              <c:f>Data!$J$106:$J$132</c:f>
              <c:numCache>
                <c:formatCode>_(* #,##0.00_);_(* \(#,##0.00\);_(* "-"??_);_(@_)</c:formatCode>
                <c:ptCount val="27"/>
                <c:pt idx="0">
                  <c:v>8.7676</c:v>
                </c:pt>
                <c:pt idx="1">
                  <c:v>20.148</c:v>
                </c:pt>
                <c:pt idx="2">
                  <c:v>28.2348</c:v>
                </c:pt>
                <c:pt idx="3">
                  <c:v>32.8348</c:v>
                </c:pt>
                <c:pt idx="4">
                  <c:v>55.9176</c:v>
                </c:pt>
                <c:pt idx="5">
                  <c:v>57.4448</c:v>
                </c:pt>
                <c:pt idx="6">
                  <c:v>65.6604</c:v>
                </c:pt>
                <c:pt idx="7">
                  <c:v>73.278</c:v>
                </c:pt>
                <c:pt idx="8">
                  <c:v>81.1348</c:v>
                </c:pt>
                <c:pt idx="9">
                  <c:v>88.044</c:v>
                </c:pt>
                <c:pt idx="10">
                  <c:v>103.7116</c:v>
                </c:pt>
                <c:pt idx="11">
                  <c:v>119.278</c:v>
                </c:pt>
                <c:pt idx="12">
                  <c:v>135.5252</c:v>
                </c:pt>
                <c:pt idx="13">
                  <c:v>155.5628</c:v>
                </c:pt>
                <c:pt idx="14">
                  <c:v>171.258</c:v>
                </c:pt>
                <c:pt idx="15">
                  <c:v>178.802</c:v>
                </c:pt>
                <c:pt idx="16">
                  <c:v>182.8132</c:v>
                </c:pt>
                <c:pt idx="17">
                  <c:v>208.9872</c:v>
                </c:pt>
                <c:pt idx="18">
                  <c:v>229.6228</c:v>
                </c:pt>
                <c:pt idx="19">
                  <c:v>250.5068000000001</c:v>
                </c:pt>
                <c:pt idx="20">
                  <c:v>274.0404</c:v>
                </c:pt>
                <c:pt idx="21">
                  <c:v>304.1796</c:v>
                </c:pt>
                <c:pt idx="22">
                  <c:v>323.2788</c:v>
                </c:pt>
                <c:pt idx="23">
                  <c:v>341.9272</c:v>
                </c:pt>
                <c:pt idx="24">
                  <c:v>364.5684</c:v>
                </c:pt>
                <c:pt idx="25">
                  <c:v>379.5368</c:v>
                </c:pt>
                <c:pt idx="26">
                  <c:v>383.9528</c:v>
                </c:pt>
              </c:numCache>
            </c:numRef>
          </c:yVal>
          <c:smooth val="0"/>
        </c:ser>
        <c:ser>
          <c:idx val="4"/>
          <c:order val="4"/>
          <c:tx>
            <c:v>Mann #2</c:v>
          </c:tx>
          <c:spPr>
            <a:ln w="19050" cmpd="sng">
              <a:solidFill>
                <a:srgbClr val="24FF14"/>
              </a:solidFill>
            </a:ln>
          </c:spPr>
          <c:marker>
            <c:symbol val="triangle"/>
            <c:size val="4"/>
          </c:marker>
          <c:xVal>
            <c:numRef>
              <c:f>Data!$A$142:$A$167</c:f>
              <c:numCache>
                <c:formatCode>mm/dd/yy</c:formatCode>
                <c:ptCount val="26"/>
                <c:pt idx="0">
                  <c:v>42017.0</c:v>
                </c:pt>
                <c:pt idx="1">
                  <c:v>42045.0</c:v>
                </c:pt>
                <c:pt idx="2">
                  <c:v>42072.0</c:v>
                </c:pt>
                <c:pt idx="3">
                  <c:v>42118.0</c:v>
                </c:pt>
                <c:pt idx="4">
                  <c:v>42361.0</c:v>
                </c:pt>
                <c:pt idx="5">
                  <c:v>42380.0</c:v>
                </c:pt>
                <c:pt idx="6">
                  <c:v>42422.0</c:v>
                </c:pt>
                <c:pt idx="7">
                  <c:v>42448.0</c:v>
                </c:pt>
                <c:pt idx="8">
                  <c:v>42471.0</c:v>
                </c:pt>
                <c:pt idx="9">
                  <c:v>42521.0</c:v>
                </c:pt>
                <c:pt idx="10">
                  <c:v>42684.0</c:v>
                </c:pt>
                <c:pt idx="11">
                  <c:v>42723.0</c:v>
                </c:pt>
                <c:pt idx="12">
                  <c:v>42759.0</c:v>
                </c:pt>
                <c:pt idx="13">
                  <c:v>42794.0</c:v>
                </c:pt>
                <c:pt idx="14">
                  <c:v>42831.0</c:v>
                </c:pt>
                <c:pt idx="15">
                  <c:v>43052.0</c:v>
                </c:pt>
                <c:pt idx="16">
                  <c:v>43090.0</c:v>
                </c:pt>
                <c:pt idx="17">
                  <c:v>43098.0</c:v>
                </c:pt>
                <c:pt idx="18">
                  <c:v>43130.0</c:v>
                </c:pt>
                <c:pt idx="19">
                  <c:v>43171.0</c:v>
                </c:pt>
                <c:pt idx="20">
                  <c:v>43209.0</c:v>
                </c:pt>
                <c:pt idx="21">
                  <c:v>43405.0</c:v>
                </c:pt>
                <c:pt idx="22">
                  <c:v>43447.0</c:v>
                </c:pt>
                <c:pt idx="23">
                  <c:v>43483.0</c:v>
                </c:pt>
                <c:pt idx="24">
                  <c:v>43514.0</c:v>
                </c:pt>
                <c:pt idx="25">
                  <c:v>43550.0</c:v>
                </c:pt>
              </c:numCache>
            </c:numRef>
          </c:xVal>
          <c:yVal>
            <c:numRef>
              <c:f>Data!$J$142:$J$167</c:f>
              <c:numCache>
                <c:formatCode>_(* #,##0.00_);_(* \(#,##0.00\);_(* "-"??_);_(@_)</c:formatCode>
                <c:ptCount val="26"/>
                <c:pt idx="0">
                  <c:v>46.14549</c:v>
                </c:pt>
                <c:pt idx="1">
                  <c:v>88.82347999999999</c:v>
                </c:pt>
                <c:pt idx="2">
                  <c:v>129.83707</c:v>
                </c:pt>
                <c:pt idx="3">
                  <c:v>166.03777</c:v>
                </c:pt>
                <c:pt idx="4">
                  <c:v>187.5224</c:v>
                </c:pt>
                <c:pt idx="5">
                  <c:v>204.98473</c:v>
                </c:pt>
                <c:pt idx="6">
                  <c:v>255.99859</c:v>
                </c:pt>
                <c:pt idx="7">
                  <c:v>277.05325</c:v>
                </c:pt>
                <c:pt idx="8">
                  <c:v>295.54196</c:v>
                </c:pt>
                <c:pt idx="9">
                  <c:v>309.55066</c:v>
                </c:pt>
                <c:pt idx="10">
                  <c:v>326.55528</c:v>
                </c:pt>
                <c:pt idx="11">
                  <c:v>367.26373</c:v>
                </c:pt>
                <c:pt idx="12">
                  <c:v>413.17343</c:v>
                </c:pt>
                <c:pt idx="13">
                  <c:v>455.13018</c:v>
                </c:pt>
                <c:pt idx="14">
                  <c:v>498.44619</c:v>
                </c:pt>
                <c:pt idx="15">
                  <c:v>524.34148</c:v>
                </c:pt>
                <c:pt idx="16">
                  <c:v>537.79538</c:v>
                </c:pt>
                <c:pt idx="17">
                  <c:v>594.34337</c:v>
                </c:pt>
                <c:pt idx="18">
                  <c:v>645.9259000000001</c:v>
                </c:pt>
                <c:pt idx="19">
                  <c:v>693.07003</c:v>
                </c:pt>
                <c:pt idx="20">
                  <c:v>731.5870200000001</c:v>
                </c:pt>
                <c:pt idx="21">
                  <c:v>764.8334100000001</c:v>
                </c:pt>
                <c:pt idx="22">
                  <c:v>813.5171100000001</c:v>
                </c:pt>
                <c:pt idx="23">
                  <c:v>859.5377700000001</c:v>
                </c:pt>
                <c:pt idx="24">
                  <c:v>907.0702600000002</c:v>
                </c:pt>
                <c:pt idx="25">
                  <c:v>954.8385400000002</c:v>
                </c:pt>
              </c:numCache>
            </c:numRef>
          </c:yVal>
          <c:smooth val="0"/>
        </c:ser>
        <c:ser>
          <c:idx val="5"/>
          <c:order val="5"/>
          <c:tx>
            <c:v>Police LPG</c:v>
          </c:tx>
          <c:spPr>
            <a:ln w="19050" cmpd="sng">
              <a:solidFill>
                <a:srgbClr val="FD9409"/>
              </a:solidFill>
            </a:ln>
          </c:spPr>
          <c:marker>
            <c:symbol val="x"/>
            <c:size val="4"/>
          </c:marker>
          <c:xVal>
            <c:numRef>
              <c:f>Data!$A$171:$A$201</c:f>
              <c:numCache>
                <c:formatCode>mm/dd/yy</c:formatCode>
                <c:ptCount val="31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42121.0</c:v>
                </c:pt>
                <c:pt idx="4">
                  <c:v>42335.0</c:v>
                </c:pt>
                <c:pt idx="5">
                  <c:v>42392.0</c:v>
                </c:pt>
                <c:pt idx="6">
                  <c:v>42418.0</c:v>
                </c:pt>
                <c:pt idx="7">
                  <c:v>42443.0</c:v>
                </c:pt>
                <c:pt idx="8">
                  <c:v>42474.0</c:v>
                </c:pt>
                <c:pt idx="9">
                  <c:v>42660.0</c:v>
                </c:pt>
                <c:pt idx="10">
                  <c:v>42691.0</c:v>
                </c:pt>
                <c:pt idx="11">
                  <c:v>42705.0</c:v>
                </c:pt>
                <c:pt idx="12">
                  <c:v>42717.0</c:v>
                </c:pt>
                <c:pt idx="13">
                  <c:v>42747.0</c:v>
                </c:pt>
                <c:pt idx="14">
                  <c:v>42773.0</c:v>
                </c:pt>
                <c:pt idx="15">
                  <c:v>42801.0</c:v>
                </c:pt>
                <c:pt idx="16">
                  <c:v>42828.0</c:v>
                </c:pt>
                <c:pt idx="17">
                  <c:v>42857.0</c:v>
                </c:pt>
                <c:pt idx="18">
                  <c:v>43053.0</c:v>
                </c:pt>
                <c:pt idx="19">
                  <c:v>43101.0</c:v>
                </c:pt>
                <c:pt idx="20">
                  <c:v>43130.0</c:v>
                </c:pt>
                <c:pt idx="21">
                  <c:v>43160.0</c:v>
                </c:pt>
                <c:pt idx="22">
                  <c:v>43187.0</c:v>
                </c:pt>
                <c:pt idx="23">
                  <c:v>43244.0</c:v>
                </c:pt>
                <c:pt idx="24">
                  <c:v>43391.0</c:v>
                </c:pt>
                <c:pt idx="25">
                  <c:v>43419.0</c:v>
                </c:pt>
                <c:pt idx="26">
                  <c:v>43446.0</c:v>
                </c:pt>
                <c:pt idx="27">
                  <c:v>43475.0</c:v>
                </c:pt>
                <c:pt idx="28">
                  <c:v>43503.0</c:v>
                </c:pt>
                <c:pt idx="29">
                  <c:v>43531.0</c:v>
                </c:pt>
                <c:pt idx="30">
                  <c:v>43557.0</c:v>
                </c:pt>
              </c:numCache>
            </c:numRef>
          </c:xVal>
          <c:yVal>
            <c:numRef>
              <c:f>Data!$J$171:$J$201</c:f>
              <c:numCache>
                <c:formatCode>_(* #,##0.00_);_(* \(#,##0.00\);_(* "-"??_);_(@_)</c:formatCode>
                <c:ptCount val="31"/>
                <c:pt idx="0">
                  <c:v>13.1284</c:v>
                </c:pt>
                <c:pt idx="1">
                  <c:v>27.2872</c:v>
                </c:pt>
                <c:pt idx="2">
                  <c:v>38.2076</c:v>
                </c:pt>
                <c:pt idx="3">
                  <c:v>46.644</c:v>
                </c:pt>
                <c:pt idx="4">
                  <c:v>56.8468</c:v>
                </c:pt>
                <c:pt idx="5">
                  <c:v>73.2872</c:v>
                </c:pt>
                <c:pt idx="6">
                  <c:v>83.4256</c:v>
                </c:pt>
                <c:pt idx="7">
                  <c:v>90.38080000000001</c:v>
                </c:pt>
                <c:pt idx="8">
                  <c:v>98.4308</c:v>
                </c:pt>
                <c:pt idx="9">
                  <c:v>101.3196</c:v>
                </c:pt>
                <c:pt idx="10">
                  <c:v>108.4128</c:v>
                </c:pt>
                <c:pt idx="11">
                  <c:v>111.2096</c:v>
                </c:pt>
                <c:pt idx="12">
                  <c:v>120.4372</c:v>
                </c:pt>
                <c:pt idx="13">
                  <c:v>131.0908</c:v>
                </c:pt>
                <c:pt idx="14">
                  <c:v>139.3432</c:v>
                </c:pt>
                <c:pt idx="15">
                  <c:v>149.0308</c:v>
                </c:pt>
                <c:pt idx="16">
                  <c:v>158.3228</c:v>
                </c:pt>
                <c:pt idx="17">
                  <c:v>160.264</c:v>
                </c:pt>
                <c:pt idx="18">
                  <c:v>169.2156</c:v>
                </c:pt>
                <c:pt idx="19">
                  <c:v>188.6644</c:v>
                </c:pt>
                <c:pt idx="20">
                  <c:v>200.1184</c:v>
                </c:pt>
                <c:pt idx="21">
                  <c:v>213.0168</c:v>
                </c:pt>
                <c:pt idx="22">
                  <c:v>222.3548</c:v>
                </c:pt>
                <c:pt idx="23">
                  <c:v>229.1536</c:v>
                </c:pt>
                <c:pt idx="24">
                  <c:v>233.2016</c:v>
                </c:pt>
                <c:pt idx="25">
                  <c:v>239.5772</c:v>
                </c:pt>
                <c:pt idx="26">
                  <c:v>249.6696</c:v>
                </c:pt>
                <c:pt idx="27">
                  <c:v>262.5036</c:v>
                </c:pt>
                <c:pt idx="28">
                  <c:v>276.92</c:v>
                </c:pt>
                <c:pt idx="29">
                  <c:v>288.5028</c:v>
                </c:pt>
                <c:pt idx="30">
                  <c:v>296.0468</c:v>
                </c:pt>
              </c:numCache>
            </c:numRef>
          </c:yVal>
          <c:smooth val="0"/>
        </c:ser>
        <c:ser>
          <c:idx val="6"/>
          <c:order val="6"/>
          <c:tx>
            <c:v>Town Hall LPG</c:v>
          </c:tx>
          <c:spPr>
            <a:ln w="19050" cmpd="sng">
              <a:solidFill>
                <a:srgbClr val="FC00E4"/>
              </a:solidFill>
            </a:ln>
          </c:spPr>
          <c:marker>
            <c:symbol val="circle"/>
            <c:size val="3"/>
          </c:marker>
          <c:xVal>
            <c:numRef>
              <c:f>Data!$A$205:$A$236</c:f>
              <c:numCache>
                <c:formatCode>mm/dd/yy</c:formatCode>
                <c:ptCount val="32"/>
                <c:pt idx="0">
                  <c:v>42026.0</c:v>
                </c:pt>
                <c:pt idx="1">
                  <c:v>42051.0</c:v>
                </c:pt>
                <c:pt idx="2">
                  <c:v>42079.0</c:v>
                </c:pt>
                <c:pt idx="3">
                  <c:v>42104.0</c:v>
                </c:pt>
                <c:pt idx="4">
                  <c:v>42335.0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42461.0</c:v>
                </c:pt>
                <c:pt idx="10">
                  <c:v>42487.0</c:v>
                </c:pt>
                <c:pt idx="11">
                  <c:v>42514.0</c:v>
                </c:pt>
                <c:pt idx="12">
                  <c:v>42641.0</c:v>
                </c:pt>
                <c:pt idx="13">
                  <c:v>42669.0</c:v>
                </c:pt>
                <c:pt idx="14">
                  <c:v>42699.0</c:v>
                </c:pt>
                <c:pt idx="15">
                  <c:v>42724.0</c:v>
                </c:pt>
                <c:pt idx="16">
                  <c:v>42751.0</c:v>
                </c:pt>
                <c:pt idx="17">
                  <c:v>42781.0</c:v>
                </c:pt>
                <c:pt idx="18">
                  <c:v>42807.0</c:v>
                </c:pt>
                <c:pt idx="19">
                  <c:v>42836.0</c:v>
                </c:pt>
                <c:pt idx="20">
                  <c:v>42865.0</c:v>
                </c:pt>
                <c:pt idx="21">
                  <c:v>43108.0</c:v>
                </c:pt>
                <c:pt idx="22">
                  <c:v>43130.0</c:v>
                </c:pt>
                <c:pt idx="23">
                  <c:v>43160.0</c:v>
                </c:pt>
                <c:pt idx="24">
                  <c:v>43187.0</c:v>
                </c:pt>
                <c:pt idx="25">
                  <c:v>43215.0</c:v>
                </c:pt>
                <c:pt idx="26">
                  <c:v>43419.0</c:v>
                </c:pt>
                <c:pt idx="27">
                  <c:v>43446.0</c:v>
                </c:pt>
                <c:pt idx="28">
                  <c:v>43475.0</c:v>
                </c:pt>
                <c:pt idx="29">
                  <c:v>43503.0</c:v>
                </c:pt>
                <c:pt idx="30">
                  <c:v>43531.0</c:v>
                </c:pt>
                <c:pt idx="31">
                  <c:v>43557.0</c:v>
                </c:pt>
              </c:numCache>
            </c:numRef>
          </c:xVal>
          <c:yVal>
            <c:numRef>
              <c:f>Data!$J$205:$J$236</c:f>
              <c:numCache>
                <c:formatCode>_(* #,##0.00_);_(* \(#,##0.00\);_(* "-"??_);_(@_)</c:formatCode>
                <c:ptCount val="32"/>
                <c:pt idx="0">
                  <c:v>20.5896</c:v>
                </c:pt>
                <c:pt idx="1">
                  <c:v>48.346</c:v>
                </c:pt>
                <c:pt idx="2">
                  <c:v>66.63560000000001</c:v>
                </c:pt>
                <c:pt idx="3">
                  <c:v>90.60160000000001</c:v>
                </c:pt>
                <c:pt idx="4">
                  <c:v>115.7084</c:v>
                </c:pt>
                <c:pt idx="5">
                  <c:v>120.9892</c:v>
                </c:pt>
                <c:pt idx="6">
                  <c:v>142.2872</c:v>
                </c:pt>
                <c:pt idx="7">
                  <c:v>161.828</c:v>
                </c:pt>
                <c:pt idx="8">
                  <c:v>178.2868</c:v>
                </c:pt>
                <c:pt idx="9">
                  <c:v>189.3268</c:v>
                </c:pt>
                <c:pt idx="10">
                  <c:v>198.4256</c:v>
                </c:pt>
                <c:pt idx="11">
                  <c:v>200.9096</c:v>
                </c:pt>
                <c:pt idx="12">
                  <c:v>202.7956</c:v>
                </c:pt>
                <c:pt idx="13">
                  <c:v>207.6532</c:v>
                </c:pt>
                <c:pt idx="14">
                  <c:v>217.7548</c:v>
                </c:pt>
                <c:pt idx="15">
                  <c:v>237.0932</c:v>
                </c:pt>
                <c:pt idx="16">
                  <c:v>256.4132</c:v>
                </c:pt>
                <c:pt idx="17">
                  <c:v>279.4316</c:v>
                </c:pt>
                <c:pt idx="18">
                  <c:v>297.8592</c:v>
                </c:pt>
                <c:pt idx="19">
                  <c:v>313.7016</c:v>
                </c:pt>
                <c:pt idx="20">
                  <c:v>315.3116</c:v>
                </c:pt>
                <c:pt idx="21">
                  <c:v>357.8984</c:v>
                </c:pt>
                <c:pt idx="22">
                  <c:v>385.618</c:v>
                </c:pt>
                <c:pt idx="23">
                  <c:v>406.7412</c:v>
                </c:pt>
                <c:pt idx="24">
                  <c:v>423.7244</c:v>
                </c:pt>
                <c:pt idx="25">
                  <c:v>437.644</c:v>
                </c:pt>
                <c:pt idx="26">
                  <c:v>451.6096</c:v>
                </c:pt>
                <c:pt idx="27">
                  <c:v>472.4752</c:v>
                </c:pt>
                <c:pt idx="28">
                  <c:v>492.6048</c:v>
                </c:pt>
                <c:pt idx="29">
                  <c:v>523.2868</c:v>
                </c:pt>
                <c:pt idx="30">
                  <c:v>545.2012</c:v>
                </c:pt>
                <c:pt idx="31">
                  <c:v>563.0952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5108472"/>
        <c:axId val="2134504552"/>
      </c:scatterChart>
      <c:valAx>
        <c:axId val="-2115108472"/>
        <c:scaling>
          <c:orientation val="minMax"/>
          <c:max val="43600.0"/>
          <c:min val="41944.0"/>
        </c:scaling>
        <c:delete val="0"/>
        <c:axPos val="b"/>
        <c:numFmt formatCode="mm/dd/yy" sourceLinked="1"/>
        <c:majorTickMark val="out"/>
        <c:minorTickMark val="none"/>
        <c:tickLblPos val="nextTo"/>
        <c:crossAx val="2134504552"/>
        <c:crosses val="autoZero"/>
        <c:crossBetween val="midCat"/>
      </c:valAx>
      <c:valAx>
        <c:axId val="2134504552"/>
        <c:scaling>
          <c:orientation val="minMax"/>
          <c:max val="1000.0"/>
          <c:min val="0.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-2115108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7737768733964"/>
          <c:y val="0.254139024477144"/>
          <c:w val="0.139421139773259"/>
          <c:h val="0.627468319853683"/>
        </c:manualLayout>
      </c:layout>
      <c:overlay val="0"/>
      <c:spPr>
        <a:ln w="28575" cmpd="sng"/>
      </c:spPr>
    </c:legend>
    <c:plotVisOnly val="0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3</xdr:row>
      <xdr:rowOff>25400</xdr:rowOff>
    </xdr:from>
    <xdr:to>
      <xdr:col>9</xdr:col>
      <xdr:colOff>419100</xdr:colOff>
      <xdr:row>22</xdr:row>
      <xdr:rowOff>101594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330200</xdr:colOff>
      <xdr:row>23</xdr:row>
      <xdr:rowOff>38100</xdr:rowOff>
    </xdr:from>
    <xdr:to>
      <xdr:col>9</xdr:col>
      <xdr:colOff>419100</xdr:colOff>
      <xdr:row>42</xdr:row>
      <xdr:rowOff>114294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317500</xdr:colOff>
      <xdr:row>43</xdr:row>
      <xdr:rowOff>139700</xdr:rowOff>
    </xdr:from>
    <xdr:to>
      <xdr:col>9</xdr:col>
      <xdr:colOff>406400</xdr:colOff>
      <xdr:row>63</xdr:row>
      <xdr:rowOff>63494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317500</xdr:colOff>
      <xdr:row>64</xdr:row>
      <xdr:rowOff>12700</xdr:rowOff>
    </xdr:from>
    <xdr:to>
      <xdr:col>9</xdr:col>
      <xdr:colOff>406400</xdr:colOff>
      <xdr:row>83</xdr:row>
      <xdr:rowOff>88894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330200</xdr:colOff>
      <xdr:row>84</xdr:row>
      <xdr:rowOff>25400</xdr:rowOff>
    </xdr:from>
    <xdr:to>
      <xdr:col>9</xdr:col>
      <xdr:colOff>419100</xdr:colOff>
      <xdr:row>103</xdr:row>
      <xdr:rowOff>101594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317500</xdr:colOff>
      <xdr:row>104</xdr:row>
      <xdr:rowOff>25400</xdr:rowOff>
    </xdr:from>
    <xdr:to>
      <xdr:col>9</xdr:col>
      <xdr:colOff>406400</xdr:colOff>
      <xdr:row>123</xdr:row>
      <xdr:rowOff>101594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304800</xdr:colOff>
      <xdr:row>124</xdr:row>
      <xdr:rowOff>38100</xdr:rowOff>
    </xdr:from>
    <xdr:to>
      <xdr:col>9</xdr:col>
      <xdr:colOff>393700</xdr:colOff>
      <xdr:row>143</xdr:row>
      <xdr:rowOff>114294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19050</xdr:rowOff>
    </xdr:from>
    <xdr:to>
      <xdr:col>11</xdr:col>
      <xdr:colOff>12700</xdr:colOff>
      <xdr:row>39</xdr:row>
      <xdr:rowOff>139700</xdr:rowOff>
    </xdr:to>
    <xdr:graphicFrame macro="">
      <xdr:nvGraphicFramePr>
        <xdr:cNvPr id="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41</xdr:row>
      <xdr:rowOff>12700</xdr:rowOff>
    </xdr:from>
    <xdr:to>
      <xdr:col>11</xdr:col>
      <xdr:colOff>25400</xdr:colOff>
      <xdr:row>78</xdr:row>
      <xdr:rowOff>12700</xdr:rowOff>
    </xdr:to>
    <xdr:graphicFrame macro="">
      <xdr:nvGraphicFramePr>
        <xdr:cNvPr id="3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46"/>
  <sheetViews>
    <sheetView workbookViewId="0">
      <pane ySplit="3" topLeftCell="A187" activePane="bottomLeft" state="frozen"/>
      <selection pane="bottomLeft" activeCell="Q12" sqref="Q12"/>
    </sheetView>
  </sheetViews>
  <sheetFormatPr baseColWidth="10" defaultColWidth="11.5" defaultRowHeight="12" x14ac:dyDescent="0"/>
  <cols>
    <col min="1" max="1" width="9.33203125" customWidth="1"/>
    <col min="2" max="2" width="6.5" style="1" customWidth="1"/>
    <col min="3" max="3" width="9.1640625" style="2" customWidth="1"/>
    <col min="4" max="4" width="4.83203125" customWidth="1"/>
    <col min="5" max="5" width="15" customWidth="1"/>
    <col min="6" max="6" width="6.1640625" customWidth="1"/>
    <col min="7" max="7" width="8.33203125" customWidth="1"/>
    <col min="8" max="8" width="2.6640625" customWidth="1"/>
    <col min="9" max="9" width="7.1640625" style="13" customWidth="1"/>
    <col min="10" max="10" width="8.6640625" style="13" customWidth="1"/>
    <col min="11" max="12" width="8.1640625" customWidth="1"/>
    <col min="13" max="13" width="2.5" customWidth="1"/>
  </cols>
  <sheetData>
    <row r="1" spans="1:12" ht="17">
      <c r="A1" s="10" t="s">
        <v>43</v>
      </c>
    </row>
    <row r="2" spans="1:12">
      <c r="B2" s="22" t="s">
        <v>22</v>
      </c>
      <c r="C2" s="21" t="s">
        <v>21</v>
      </c>
      <c r="G2" s="18" t="s">
        <v>20</v>
      </c>
      <c r="I2" s="98" t="s">
        <v>23</v>
      </c>
      <c r="J2" s="98"/>
      <c r="K2" s="98" t="s">
        <v>25</v>
      </c>
      <c r="L2" s="98"/>
    </row>
    <row r="3" spans="1:12" ht="13" thickBot="1">
      <c r="A3" s="24" t="s">
        <v>0</v>
      </c>
      <c r="B3" s="23" t="s">
        <v>18</v>
      </c>
      <c r="C3" s="20" t="s">
        <v>1</v>
      </c>
      <c r="D3" s="16" t="s">
        <v>12</v>
      </c>
      <c r="E3" s="16" t="s">
        <v>19</v>
      </c>
      <c r="F3" s="17" t="s">
        <v>13</v>
      </c>
      <c r="G3" s="19" t="s">
        <v>18</v>
      </c>
      <c r="H3" s="14"/>
      <c r="I3" s="25" t="s">
        <v>14</v>
      </c>
      <c r="J3" s="25" t="s">
        <v>24</v>
      </c>
      <c r="K3" s="26" t="s">
        <v>18</v>
      </c>
      <c r="L3" s="26" t="s">
        <v>14</v>
      </c>
    </row>
    <row r="4" spans="1:12" ht="16" customHeight="1" thickBot="1">
      <c r="A4" s="74" t="s">
        <v>44</v>
      </c>
      <c r="B4" s="75"/>
      <c r="C4" s="76"/>
      <c r="D4" s="77"/>
      <c r="E4" s="77"/>
      <c r="F4" s="78"/>
      <c r="G4" s="79"/>
      <c r="H4" s="67"/>
      <c r="I4" s="80"/>
      <c r="J4" s="80"/>
      <c r="K4" s="83"/>
      <c r="L4" s="83"/>
    </row>
    <row r="5" spans="1:12">
      <c r="A5" s="3">
        <v>42010</v>
      </c>
      <c r="B5" s="1">
        <v>201.1</v>
      </c>
      <c r="C5" s="2">
        <v>593.04</v>
      </c>
      <c r="D5" t="s">
        <v>5</v>
      </c>
      <c r="E5" t="s">
        <v>7</v>
      </c>
      <c r="F5" t="s">
        <v>11</v>
      </c>
      <c r="G5" s="11">
        <f>B5</f>
        <v>201.1</v>
      </c>
      <c r="I5" s="13">
        <f>IF((D5="#2"),0.1387*B5,0.092*B5)</f>
        <v>27.892569999999996</v>
      </c>
      <c r="J5" s="13">
        <f>I5</f>
        <v>27.892569999999996</v>
      </c>
    </row>
    <row r="6" spans="1:12">
      <c r="A6" s="3">
        <v>42039</v>
      </c>
      <c r="B6" s="1">
        <v>284.5</v>
      </c>
      <c r="C6" s="2">
        <v>710.97</v>
      </c>
      <c r="D6" t="s">
        <v>5</v>
      </c>
      <c r="E6" t="s">
        <v>7</v>
      </c>
      <c r="F6" t="s">
        <v>11</v>
      </c>
      <c r="G6" s="12">
        <f>G5+B6</f>
        <v>485.6</v>
      </c>
      <c r="I6" s="13">
        <f t="shared" ref="I6:I84" si="0">IF((D6="#2"),0.1387*B6,0.092*B6)</f>
        <v>39.460149999999999</v>
      </c>
      <c r="J6" s="13">
        <f>J5+I6</f>
        <v>67.352719999999991</v>
      </c>
    </row>
    <row r="7" spans="1:12">
      <c r="A7" s="3">
        <v>42060</v>
      </c>
      <c r="B7" s="1">
        <v>217.1</v>
      </c>
      <c r="C7" s="2">
        <v>629.37</v>
      </c>
      <c r="D7" t="s">
        <v>5</v>
      </c>
      <c r="E7" t="s">
        <v>7</v>
      </c>
      <c r="F7" t="s">
        <v>11</v>
      </c>
      <c r="G7" s="12">
        <f t="shared" ref="G7:G26" si="1">G6+B7</f>
        <v>702.7</v>
      </c>
      <c r="I7" s="13">
        <f t="shared" si="0"/>
        <v>30.111769999999996</v>
      </c>
      <c r="J7" s="13">
        <f t="shared" ref="J7:J26" si="2">J6+I7</f>
        <v>97.464489999999984</v>
      </c>
    </row>
    <row r="8" spans="1:12">
      <c r="A8" s="3">
        <v>42087</v>
      </c>
      <c r="B8" s="1">
        <v>168.1</v>
      </c>
      <c r="C8" s="2">
        <v>453.7</v>
      </c>
      <c r="D8" t="s">
        <v>5</v>
      </c>
      <c r="E8" t="s">
        <v>7</v>
      </c>
      <c r="F8" t="s">
        <v>11</v>
      </c>
      <c r="G8" s="12">
        <f t="shared" si="1"/>
        <v>870.80000000000007</v>
      </c>
      <c r="I8" s="13">
        <f t="shared" si="0"/>
        <v>23.315469999999998</v>
      </c>
      <c r="J8" s="13">
        <f t="shared" si="2"/>
        <v>120.77995999999999</v>
      </c>
    </row>
    <row r="9" spans="1:12">
      <c r="A9" s="3">
        <v>42361</v>
      </c>
      <c r="B9" s="1">
        <v>110.7</v>
      </c>
      <c r="C9" s="2">
        <v>229.04</v>
      </c>
      <c r="D9" t="s">
        <v>5</v>
      </c>
      <c r="E9" t="s">
        <v>7</v>
      </c>
      <c r="F9" t="s">
        <v>10</v>
      </c>
      <c r="G9" s="12">
        <f t="shared" si="1"/>
        <v>981.50000000000011</v>
      </c>
      <c r="I9" s="13">
        <f t="shared" si="0"/>
        <v>15.354089999999999</v>
      </c>
      <c r="J9" s="13">
        <f t="shared" si="2"/>
        <v>136.13405</v>
      </c>
    </row>
    <row r="10" spans="1:12">
      <c r="A10" s="3">
        <v>42380</v>
      </c>
      <c r="B10" s="1">
        <v>74</v>
      </c>
      <c r="C10" s="2">
        <v>153.11000000000001</v>
      </c>
      <c r="D10" t="s">
        <v>5</v>
      </c>
      <c r="E10" t="s">
        <v>7</v>
      </c>
      <c r="F10" t="s">
        <v>10</v>
      </c>
      <c r="G10" s="12">
        <f t="shared" si="1"/>
        <v>1055.5</v>
      </c>
      <c r="I10" s="13">
        <f t="shared" si="0"/>
        <v>10.2638</v>
      </c>
      <c r="J10" s="13">
        <f t="shared" si="2"/>
        <v>146.39785000000001</v>
      </c>
    </row>
    <row r="11" spans="1:12">
      <c r="A11" s="3">
        <v>42409</v>
      </c>
      <c r="B11" s="1">
        <v>175.6</v>
      </c>
      <c r="C11" s="2">
        <v>363.32</v>
      </c>
      <c r="D11" t="s">
        <v>5</v>
      </c>
      <c r="E11" t="s">
        <v>7</v>
      </c>
      <c r="F11" t="s">
        <v>10</v>
      </c>
      <c r="G11" s="12">
        <f t="shared" si="1"/>
        <v>1231.0999999999999</v>
      </c>
      <c r="I11" s="13">
        <f t="shared" si="0"/>
        <v>24.355719999999998</v>
      </c>
      <c r="J11" s="13">
        <f t="shared" si="2"/>
        <v>170.75357</v>
      </c>
    </row>
    <row r="12" spans="1:12">
      <c r="A12" s="3">
        <v>42422</v>
      </c>
      <c r="B12" s="1">
        <v>92</v>
      </c>
      <c r="C12" s="2">
        <v>190.34</v>
      </c>
      <c r="D12" t="s">
        <v>5</v>
      </c>
      <c r="E12" t="s">
        <v>7</v>
      </c>
      <c r="F12" t="s">
        <v>10</v>
      </c>
      <c r="G12" s="12">
        <f t="shared" si="1"/>
        <v>1323.1</v>
      </c>
      <c r="I12" s="13">
        <f t="shared" si="0"/>
        <v>12.760399999999999</v>
      </c>
      <c r="J12" s="13">
        <f t="shared" si="2"/>
        <v>183.51397</v>
      </c>
    </row>
    <row r="13" spans="1:12">
      <c r="A13" s="3">
        <v>42448</v>
      </c>
      <c r="B13" s="1">
        <v>93.3</v>
      </c>
      <c r="C13" s="2">
        <v>193.04</v>
      </c>
      <c r="D13" t="s">
        <v>5</v>
      </c>
      <c r="E13" t="s">
        <v>7</v>
      </c>
      <c r="F13" t="s">
        <v>10</v>
      </c>
      <c r="G13" s="12">
        <f t="shared" si="1"/>
        <v>1416.3999999999999</v>
      </c>
      <c r="I13" s="13">
        <f t="shared" si="0"/>
        <v>12.940709999999999</v>
      </c>
      <c r="J13" s="13">
        <f t="shared" si="2"/>
        <v>196.45468</v>
      </c>
    </row>
    <row r="14" spans="1:12">
      <c r="A14" s="3">
        <v>42471</v>
      </c>
      <c r="B14" s="1">
        <v>65.400000000000006</v>
      </c>
      <c r="C14" s="2">
        <v>135.31</v>
      </c>
      <c r="D14" t="s">
        <v>5</v>
      </c>
      <c r="E14" t="s">
        <v>7</v>
      </c>
      <c r="F14" t="s">
        <v>10</v>
      </c>
      <c r="G14" s="12">
        <f t="shared" si="1"/>
        <v>1481.8</v>
      </c>
      <c r="I14" s="13">
        <f t="shared" si="0"/>
        <v>9.0709800000000005</v>
      </c>
      <c r="J14" s="13">
        <f t="shared" si="2"/>
        <v>205.52565999999999</v>
      </c>
    </row>
    <row r="15" spans="1:12">
      <c r="A15" s="3">
        <v>42521</v>
      </c>
      <c r="B15" s="1">
        <v>26.2</v>
      </c>
      <c r="C15" s="2">
        <v>54.21</v>
      </c>
      <c r="D15" t="s">
        <v>5</v>
      </c>
      <c r="E15" t="s">
        <v>7</v>
      </c>
      <c r="F15" t="s">
        <v>10</v>
      </c>
      <c r="G15" s="12">
        <f t="shared" si="1"/>
        <v>1508</v>
      </c>
      <c r="I15" s="13">
        <f t="shared" si="0"/>
        <v>3.6339399999999995</v>
      </c>
      <c r="J15" s="13">
        <f t="shared" si="2"/>
        <v>209.15959999999998</v>
      </c>
    </row>
    <row r="16" spans="1:12">
      <c r="A16" s="3">
        <v>42684</v>
      </c>
      <c r="B16" s="1">
        <v>17.3</v>
      </c>
      <c r="C16" s="2">
        <v>31.87</v>
      </c>
      <c r="D16" t="s">
        <v>5</v>
      </c>
      <c r="E16" t="s">
        <v>7</v>
      </c>
      <c r="F16" t="s">
        <v>10</v>
      </c>
      <c r="G16" s="12">
        <f t="shared" si="1"/>
        <v>1525.3</v>
      </c>
      <c r="I16" s="13">
        <f t="shared" si="0"/>
        <v>2.3995099999999998</v>
      </c>
      <c r="J16" s="13">
        <f t="shared" si="2"/>
        <v>211.55910999999998</v>
      </c>
    </row>
    <row r="17" spans="1:10">
      <c r="A17" s="3">
        <v>42723</v>
      </c>
      <c r="B17" s="1">
        <v>123.8</v>
      </c>
      <c r="C17" s="2">
        <v>250.4</v>
      </c>
      <c r="D17" t="s">
        <v>5</v>
      </c>
      <c r="E17" t="s">
        <v>7</v>
      </c>
      <c r="F17" t="s">
        <v>10</v>
      </c>
      <c r="G17" s="12">
        <f t="shared" si="1"/>
        <v>1649.1</v>
      </c>
      <c r="I17" s="13">
        <f t="shared" si="0"/>
        <v>17.171059999999997</v>
      </c>
      <c r="J17" s="13">
        <f t="shared" si="2"/>
        <v>228.73016999999999</v>
      </c>
    </row>
    <row r="18" spans="1:10">
      <c r="A18" s="3">
        <v>42759</v>
      </c>
      <c r="B18" s="1">
        <v>209</v>
      </c>
      <c r="C18" s="2">
        <v>432.13</v>
      </c>
      <c r="D18" t="s">
        <v>5</v>
      </c>
      <c r="E18" t="s">
        <v>7</v>
      </c>
      <c r="G18" s="12">
        <f t="shared" si="1"/>
        <v>1858.1</v>
      </c>
      <c r="I18" s="13">
        <f t="shared" si="0"/>
        <v>28.988299999999999</v>
      </c>
      <c r="J18" s="13">
        <f t="shared" si="2"/>
        <v>257.71846999999997</v>
      </c>
    </row>
    <row r="19" spans="1:10">
      <c r="A19" s="3">
        <v>42781</v>
      </c>
      <c r="B19" s="1">
        <v>103.8</v>
      </c>
      <c r="C19" s="2">
        <v>212.33</v>
      </c>
      <c r="D19" t="s">
        <v>5</v>
      </c>
      <c r="E19" t="s">
        <v>7</v>
      </c>
      <c r="G19" s="12">
        <f t="shared" si="1"/>
        <v>1961.8999999999999</v>
      </c>
      <c r="I19" s="13">
        <f t="shared" si="0"/>
        <v>14.397059999999998</v>
      </c>
      <c r="J19" s="13">
        <f t="shared" si="2"/>
        <v>272.11552999999998</v>
      </c>
    </row>
    <row r="20" spans="1:10">
      <c r="A20" s="3">
        <v>42824</v>
      </c>
      <c r="B20" s="1">
        <v>78.5</v>
      </c>
      <c r="C20" s="2">
        <v>152.18</v>
      </c>
      <c r="D20" t="s">
        <v>5</v>
      </c>
      <c r="E20" t="s">
        <v>7</v>
      </c>
      <c r="G20" s="12">
        <f t="shared" si="1"/>
        <v>2040.3999999999999</v>
      </c>
      <c r="I20" s="13">
        <f t="shared" si="0"/>
        <v>10.88795</v>
      </c>
      <c r="J20" s="13">
        <f t="shared" si="2"/>
        <v>283.00347999999997</v>
      </c>
    </row>
    <row r="21" spans="1:10">
      <c r="A21" s="3">
        <v>42831</v>
      </c>
      <c r="B21" s="1">
        <v>165.9</v>
      </c>
      <c r="C21" s="2">
        <v>334.64</v>
      </c>
      <c r="D21" t="s">
        <v>5</v>
      </c>
      <c r="E21" t="s">
        <v>7</v>
      </c>
      <c r="G21" s="12">
        <f t="shared" si="1"/>
        <v>2206.2999999999997</v>
      </c>
      <c r="I21" s="13">
        <f t="shared" si="0"/>
        <v>23.01033</v>
      </c>
      <c r="J21" s="13">
        <f t="shared" si="2"/>
        <v>306.01380999999998</v>
      </c>
    </row>
    <row r="22" spans="1:10">
      <c r="A22" s="3">
        <v>43017</v>
      </c>
      <c r="B22" s="1">
        <v>16.2</v>
      </c>
      <c r="C22" s="2">
        <v>34</v>
      </c>
      <c r="D22" t="s">
        <v>5</v>
      </c>
      <c r="E22" t="s">
        <v>7</v>
      </c>
      <c r="G22" s="12">
        <f t="shared" si="1"/>
        <v>2222.4999999999995</v>
      </c>
      <c r="I22" s="13">
        <f t="shared" si="0"/>
        <v>2.2469399999999999</v>
      </c>
      <c r="J22" s="13">
        <f t="shared" si="2"/>
        <v>308.26074999999997</v>
      </c>
    </row>
    <row r="23" spans="1:10">
      <c r="A23" s="3">
        <v>43060</v>
      </c>
      <c r="B23" s="1">
        <v>45.4</v>
      </c>
      <c r="C23" s="2">
        <v>95.29</v>
      </c>
      <c r="D23" t="s">
        <v>5</v>
      </c>
      <c r="E23" t="s">
        <v>7</v>
      </c>
      <c r="G23" s="12">
        <f t="shared" si="1"/>
        <v>2267.8999999999996</v>
      </c>
      <c r="I23" s="13">
        <f t="shared" si="0"/>
        <v>6.2969799999999996</v>
      </c>
      <c r="J23" s="13">
        <f t="shared" si="2"/>
        <v>314.55772999999999</v>
      </c>
    </row>
    <row r="24" spans="1:10">
      <c r="A24" s="3">
        <v>43105</v>
      </c>
      <c r="B24" s="1">
        <v>214.9</v>
      </c>
      <c r="C24" s="2">
        <v>451.08</v>
      </c>
      <c r="D24" t="s">
        <v>5</v>
      </c>
      <c r="E24" t="s">
        <v>7</v>
      </c>
      <c r="G24" s="12">
        <f t="shared" si="1"/>
        <v>2482.7999999999997</v>
      </c>
      <c r="I24" s="13">
        <f t="shared" si="0"/>
        <v>29.806629999999998</v>
      </c>
      <c r="J24" s="13">
        <f t="shared" si="2"/>
        <v>344.36435999999998</v>
      </c>
    </row>
    <row r="25" spans="1:10">
      <c r="A25" s="3">
        <v>43120</v>
      </c>
      <c r="B25" s="1">
        <v>169.3</v>
      </c>
      <c r="C25" s="2">
        <v>355.36</v>
      </c>
      <c r="D25" t="s">
        <v>5</v>
      </c>
      <c r="E25" t="s">
        <v>7</v>
      </c>
      <c r="G25" s="12">
        <f t="shared" si="1"/>
        <v>2652.1</v>
      </c>
      <c r="I25" s="13">
        <f t="shared" si="0"/>
        <v>23.481909999999999</v>
      </c>
      <c r="J25" s="13">
        <f t="shared" si="2"/>
        <v>367.84627</v>
      </c>
    </row>
    <row r="26" spans="1:10">
      <c r="A26" s="35">
        <v>43146</v>
      </c>
      <c r="B26" s="36">
        <v>210.5</v>
      </c>
      <c r="C26" s="37">
        <v>441.84</v>
      </c>
      <c r="D26" s="38" t="s">
        <v>5</v>
      </c>
      <c r="E26" s="38" t="s">
        <v>7</v>
      </c>
      <c r="F26" s="38"/>
      <c r="G26" s="12">
        <f t="shared" si="1"/>
        <v>2862.6</v>
      </c>
      <c r="H26" s="38"/>
      <c r="I26" s="39">
        <f t="shared" si="0"/>
        <v>29.196349999999999</v>
      </c>
      <c r="J26" s="39">
        <f t="shared" si="2"/>
        <v>397.04262</v>
      </c>
    </row>
    <row r="27" spans="1:10">
      <c r="A27" s="3">
        <v>43175</v>
      </c>
      <c r="B27" s="1">
        <v>147.80000000000001</v>
      </c>
      <c r="C27" s="50">
        <v>310.23</v>
      </c>
      <c r="D27" t="s">
        <v>5</v>
      </c>
      <c r="E27" t="s">
        <v>7</v>
      </c>
      <c r="F27" t="s">
        <v>10</v>
      </c>
      <c r="G27" s="12">
        <f t="shared" ref="G27:G35" si="3">G26+B27</f>
        <v>3010.4</v>
      </c>
      <c r="H27" s="38"/>
      <c r="I27" s="39">
        <f t="shared" ref="I27:I35" si="4">IF((D27="#2"),0.1387*B27,0.092*B27)</f>
        <v>20.499860000000002</v>
      </c>
      <c r="J27" s="39">
        <f t="shared" ref="J27:J35" si="5">J26+I27</f>
        <v>417.54248000000001</v>
      </c>
    </row>
    <row r="28" spans="1:10">
      <c r="A28" s="3">
        <v>43200</v>
      </c>
      <c r="B28" s="1">
        <v>134</v>
      </c>
      <c r="C28" s="50">
        <v>312.43</v>
      </c>
      <c r="D28" t="s">
        <v>5</v>
      </c>
      <c r="E28" t="s">
        <v>7</v>
      </c>
      <c r="F28" t="s">
        <v>10</v>
      </c>
      <c r="G28" s="12">
        <f t="shared" si="3"/>
        <v>3144.4</v>
      </c>
      <c r="H28" s="38"/>
      <c r="I28" s="39">
        <f t="shared" si="4"/>
        <v>18.585799999999999</v>
      </c>
      <c r="J28" s="39">
        <f t="shared" si="5"/>
        <v>436.12828000000002</v>
      </c>
    </row>
    <row r="29" spans="1:10">
      <c r="A29" s="3">
        <v>43405</v>
      </c>
      <c r="B29" s="1">
        <v>72.2</v>
      </c>
      <c r="C29" s="50">
        <v>206.22</v>
      </c>
      <c r="D29" t="s">
        <v>5</v>
      </c>
      <c r="E29" t="s">
        <v>7</v>
      </c>
      <c r="F29" t="s">
        <v>10</v>
      </c>
      <c r="G29" s="12">
        <f t="shared" si="3"/>
        <v>3216.6</v>
      </c>
      <c r="H29" s="38"/>
      <c r="I29" s="39">
        <f t="shared" si="4"/>
        <v>10.014139999999999</v>
      </c>
      <c r="J29" s="39">
        <f t="shared" si="5"/>
        <v>446.14242000000002</v>
      </c>
    </row>
    <row r="30" spans="1:10">
      <c r="A30" s="3">
        <v>43433</v>
      </c>
      <c r="B30" s="1">
        <v>115</v>
      </c>
      <c r="C30" s="50">
        <v>283.85000000000002</v>
      </c>
      <c r="D30" t="s">
        <v>5</v>
      </c>
      <c r="E30" t="s">
        <v>7</v>
      </c>
      <c r="F30" t="s">
        <v>10</v>
      </c>
      <c r="G30" s="12">
        <f t="shared" si="3"/>
        <v>3331.6</v>
      </c>
      <c r="H30" s="38"/>
      <c r="I30" s="39">
        <f t="shared" si="4"/>
        <v>15.950499999999998</v>
      </c>
      <c r="J30" s="39">
        <f t="shared" si="5"/>
        <v>462.09291999999999</v>
      </c>
    </row>
    <row r="31" spans="1:10">
      <c r="A31" s="3">
        <v>43452</v>
      </c>
      <c r="B31" s="1">
        <v>114.5</v>
      </c>
      <c r="C31" s="50">
        <v>280.73</v>
      </c>
      <c r="D31" t="s">
        <v>5</v>
      </c>
      <c r="E31" t="s">
        <v>7</v>
      </c>
      <c r="F31" t="s">
        <v>10</v>
      </c>
      <c r="G31" s="12">
        <f t="shared" si="3"/>
        <v>3446.1</v>
      </c>
      <c r="H31" s="38"/>
      <c r="I31" s="39">
        <f t="shared" si="4"/>
        <v>15.881149999999998</v>
      </c>
      <c r="J31" s="39">
        <f t="shared" si="5"/>
        <v>477.97406999999998</v>
      </c>
    </row>
    <row r="32" spans="1:10">
      <c r="A32" s="3">
        <v>43473</v>
      </c>
      <c r="B32" s="1">
        <v>123.7</v>
      </c>
      <c r="C32" s="50">
        <v>287.58</v>
      </c>
      <c r="D32" t="s">
        <v>5</v>
      </c>
      <c r="E32" t="s">
        <v>7</v>
      </c>
      <c r="F32" t="s">
        <v>10</v>
      </c>
      <c r="G32" s="12">
        <f t="shared" si="3"/>
        <v>3569.7999999999997</v>
      </c>
      <c r="H32" s="38"/>
      <c r="I32" s="39">
        <f t="shared" si="4"/>
        <v>17.15719</v>
      </c>
      <c r="J32" s="39">
        <f t="shared" si="5"/>
        <v>495.13126</v>
      </c>
    </row>
    <row r="33" spans="1:12">
      <c r="A33" s="3">
        <v>43494</v>
      </c>
      <c r="B33" s="1">
        <v>185.9</v>
      </c>
      <c r="C33" s="50">
        <v>452.63</v>
      </c>
      <c r="D33" t="s">
        <v>5</v>
      </c>
      <c r="E33" t="s">
        <v>7</v>
      </c>
      <c r="F33" t="s">
        <v>10</v>
      </c>
      <c r="G33" s="12">
        <f t="shared" si="3"/>
        <v>3755.7</v>
      </c>
      <c r="H33" s="38"/>
      <c r="I33" s="39">
        <f t="shared" si="4"/>
        <v>25.784330000000001</v>
      </c>
      <c r="J33" s="39">
        <f t="shared" si="5"/>
        <v>520.91558999999995</v>
      </c>
    </row>
    <row r="34" spans="1:12">
      <c r="A34" s="3">
        <v>43514</v>
      </c>
      <c r="B34" s="1">
        <v>176.4</v>
      </c>
      <c r="C34" s="50">
        <v>439.91</v>
      </c>
      <c r="D34" t="s">
        <v>5</v>
      </c>
      <c r="E34" t="s">
        <v>7</v>
      </c>
      <c r="F34" t="s">
        <v>10</v>
      </c>
      <c r="G34" s="12">
        <f t="shared" si="3"/>
        <v>3932.1</v>
      </c>
      <c r="H34" s="38"/>
      <c r="I34" s="39">
        <f t="shared" si="4"/>
        <v>24.46668</v>
      </c>
      <c r="J34" s="39">
        <f t="shared" si="5"/>
        <v>545.38226999999995</v>
      </c>
    </row>
    <row r="35" spans="1:12">
      <c r="A35" s="3">
        <v>43535</v>
      </c>
      <c r="B35" s="1">
        <v>225.1</v>
      </c>
      <c r="C35" s="50">
        <v>573.51</v>
      </c>
      <c r="D35" t="s">
        <v>5</v>
      </c>
      <c r="E35" t="s">
        <v>7</v>
      </c>
      <c r="F35" t="s">
        <v>10</v>
      </c>
      <c r="G35" s="12">
        <f t="shared" si="3"/>
        <v>4157.2</v>
      </c>
      <c r="H35" s="38"/>
      <c r="I35" s="39">
        <f t="shared" si="4"/>
        <v>31.221369999999997</v>
      </c>
      <c r="J35" s="39">
        <f t="shared" si="5"/>
        <v>576.60363999999993</v>
      </c>
    </row>
    <row r="36" spans="1:12">
      <c r="A36" s="35"/>
      <c r="B36" s="36"/>
      <c r="C36" s="37"/>
      <c r="D36" s="38"/>
      <c r="E36" s="38"/>
      <c r="F36" s="38"/>
      <c r="G36" s="12"/>
      <c r="H36" s="38"/>
      <c r="I36" s="39"/>
      <c r="J36" s="39"/>
    </row>
    <row r="37" spans="1:12">
      <c r="A37" s="4">
        <v>42328</v>
      </c>
      <c r="B37" s="5">
        <v>50</v>
      </c>
      <c r="C37" s="6">
        <v>82.45</v>
      </c>
      <c r="D37" s="7" t="s">
        <v>2</v>
      </c>
      <c r="E37" s="7" t="s">
        <v>7</v>
      </c>
      <c r="F37" s="7" t="s">
        <v>10</v>
      </c>
      <c r="G37" s="11">
        <f>B37</f>
        <v>50</v>
      </c>
      <c r="I37" s="13">
        <f t="shared" si="0"/>
        <v>4.5999999999999996</v>
      </c>
      <c r="J37" s="13">
        <f>I37</f>
        <v>4.5999999999999996</v>
      </c>
    </row>
    <row r="38" spans="1:12">
      <c r="A38" s="4">
        <v>42339</v>
      </c>
      <c r="B38" s="5">
        <v>175</v>
      </c>
      <c r="C38" s="6">
        <v>288.58</v>
      </c>
      <c r="D38" s="7" t="s">
        <v>2</v>
      </c>
      <c r="E38" s="7" t="s">
        <v>7</v>
      </c>
      <c r="F38" s="7" t="s">
        <v>10</v>
      </c>
      <c r="G38" s="12">
        <f t="shared" ref="G38:G114" si="6">G37+B38</f>
        <v>225</v>
      </c>
      <c r="I38" s="13">
        <f t="shared" si="0"/>
        <v>16.100000000000001</v>
      </c>
      <c r="J38" s="13">
        <f t="shared" ref="J38:J44" si="7">J37+I38</f>
        <v>20.700000000000003</v>
      </c>
    </row>
    <row r="39" spans="1:12">
      <c r="A39" s="4">
        <v>42368</v>
      </c>
      <c r="B39" s="5">
        <v>4.3</v>
      </c>
      <c r="C39" s="6">
        <v>7.09</v>
      </c>
      <c r="D39" s="7" t="s">
        <v>2</v>
      </c>
      <c r="E39" s="7" t="s">
        <v>7</v>
      </c>
      <c r="F39" s="7" t="s">
        <v>10</v>
      </c>
      <c r="G39" s="12">
        <f t="shared" si="6"/>
        <v>229.3</v>
      </c>
      <c r="I39" s="13">
        <f t="shared" si="0"/>
        <v>0.39559999999999995</v>
      </c>
      <c r="J39" s="13">
        <f t="shared" si="7"/>
        <v>21.095600000000005</v>
      </c>
    </row>
    <row r="40" spans="1:12">
      <c r="A40" s="4">
        <v>42409</v>
      </c>
      <c r="B40" s="5">
        <v>15.4</v>
      </c>
      <c r="C40" s="6">
        <v>25.39</v>
      </c>
      <c r="D40" s="7" t="s">
        <v>2</v>
      </c>
      <c r="E40" s="7" t="s">
        <v>7</v>
      </c>
      <c r="F40" s="7" t="s">
        <v>10</v>
      </c>
      <c r="G40" s="12">
        <f t="shared" si="6"/>
        <v>244.70000000000002</v>
      </c>
      <c r="I40" s="13">
        <f t="shared" si="0"/>
        <v>1.4168000000000001</v>
      </c>
      <c r="J40" s="13">
        <f t="shared" si="7"/>
        <v>22.512400000000003</v>
      </c>
    </row>
    <row r="41" spans="1:12">
      <c r="A41" s="4">
        <v>42432</v>
      </c>
      <c r="B41" s="5">
        <v>30.3</v>
      </c>
      <c r="C41" s="6">
        <v>49.96</v>
      </c>
      <c r="D41" s="7" t="s">
        <v>2</v>
      </c>
      <c r="E41" s="7" t="s">
        <v>7</v>
      </c>
      <c r="F41" s="7" t="s">
        <v>10</v>
      </c>
      <c r="G41" s="12">
        <f t="shared" si="6"/>
        <v>275</v>
      </c>
      <c r="I41" s="13">
        <f t="shared" si="0"/>
        <v>2.7875999999999999</v>
      </c>
      <c r="J41" s="13">
        <f t="shared" si="7"/>
        <v>25.300000000000004</v>
      </c>
    </row>
    <row r="42" spans="1:12">
      <c r="A42" s="4">
        <v>42699</v>
      </c>
      <c r="B42" s="5">
        <v>13.5</v>
      </c>
      <c r="C42" s="6">
        <v>23.29</v>
      </c>
      <c r="D42" s="7" t="s">
        <v>2</v>
      </c>
      <c r="E42" s="7" t="s">
        <v>7</v>
      </c>
      <c r="F42" s="7" t="s">
        <v>10</v>
      </c>
      <c r="G42" s="12">
        <f t="shared" si="6"/>
        <v>288.5</v>
      </c>
      <c r="I42" s="13">
        <f t="shared" si="0"/>
        <v>1.242</v>
      </c>
      <c r="J42" s="13">
        <f t="shared" si="7"/>
        <v>26.542000000000005</v>
      </c>
    </row>
    <row r="43" spans="1:12">
      <c r="A43" s="4">
        <v>42751</v>
      </c>
      <c r="B43" s="5">
        <v>20</v>
      </c>
      <c r="C43" s="6">
        <v>42.66</v>
      </c>
      <c r="D43" s="7" t="s">
        <v>2</v>
      </c>
      <c r="E43" s="7" t="s">
        <v>7</v>
      </c>
      <c r="F43" s="7"/>
      <c r="G43" s="12">
        <f t="shared" si="6"/>
        <v>308.5</v>
      </c>
      <c r="I43" s="13">
        <f t="shared" si="0"/>
        <v>1.8399999999999999</v>
      </c>
      <c r="J43" s="13">
        <f t="shared" si="7"/>
        <v>28.382000000000005</v>
      </c>
    </row>
    <row r="44" spans="1:12">
      <c r="A44" s="40">
        <v>43110</v>
      </c>
      <c r="B44" s="41">
        <v>42</v>
      </c>
      <c r="C44" s="42">
        <v>75.56</v>
      </c>
      <c r="D44" s="43" t="s">
        <v>2</v>
      </c>
      <c r="E44" s="43" t="s">
        <v>7</v>
      </c>
      <c r="F44" s="43"/>
      <c r="G44" s="12">
        <f t="shared" si="6"/>
        <v>350.5</v>
      </c>
      <c r="H44" s="38"/>
      <c r="I44" s="39">
        <f t="shared" si="0"/>
        <v>3.8639999999999999</v>
      </c>
      <c r="J44" s="39">
        <f t="shared" si="7"/>
        <v>32.246000000000002</v>
      </c>
      <c r="K44" s="44"/>
      <c r="L44" s="45"/>
    </row>
    <row r="45" spans="1:12">
      <c r="A45" s="4">
        <v>43175</v>
      </c>
      <c r="B45" s="5">
        <v>5.6</v>
      </c>
      <c r="C45" s="59">
        <v>10.07</v>
      </c>
      <c r="D45" s="7" t="s">
        <v>2</v>
      </c>
      <c r="E45" s="7" t="s">
        <v>7</v>
      </c>
      <c r="F45" s="7" t="s">
        <v>10</v>
      </c>
      <c r="G45" s="12">
        <f t="shared" ref="G45:G46" si="8">G44+B45</f>
        <v>356.1</v>
      </c>
      <c r="H45" s="38"/>
      <c r="I45" s="39">
        <f t="shared" ref="I45:I46" si="9">IF((D45="#2"),0.1387*B45,0.092*B45)</f>
        <v>0.51519999999999999</v>
      </c>
      <c r="J45" s="39">
        <f t="shared" ref="J45:J46" si="10">J44+I45</f>
        <v>32.761200000000002</v>
      </c>
      <c r="K45" s="44"/>
      <c r="L45" s="45"/>
    </row>
    <row r="46" spans="1:12">
      <c r="A46" s="4">
        <v>43391</v>
      </c>
      <c r="B46" s="5">
        <v>21.4</v>
      </c>
      <c r="C46" s="59">
        <v>46.84</v>
      </c>
      <c r="D46" s="7" t="s">
        <v>2</v>
      </c>
      <c r="E46" s="7" t="s">
        <v>7</v>
      </c>
      <c r="F46" s="7" t="s">
        <v>10</v>
      </c>
      <c r="G46" s="12">
        <f t="shared" si="8"/>
        <v>377.5</v>
      </c>
      <c r="H46" s="38"/>
      <c r="I46" s="39">
        <f t="shared" si="9"/>
        <v>1.9687999999999999</v>
      </c>
      <c r="J46" s="39">
        <f t="shared" si="10"/>
        <v>34.730000000000004</v>
      </c>
      <c r="K46" s="44"/>
      <c r="L46" s="45"/>
    </row>
    <row r="47" spans="1:12">
      <c r="A47" s="90"/>
      <c r="B47" s="91"/>
      <c r="C47" s="92"/>
      <c r="D47" s="93"/>
      <c r="E47" s="94" t="s">
        <v>51</v>
      </c>
      <c r="F47" s="93"/>
      <c r="G47" s="84"/>
      <c r="H47" s="90"/>
      <c r="I47" s="85"/>
      <c r="J47" s="85"/>
      <c r="K47" s="86">
        <f>G46+G35</f>
        <v>4534.7</v>
      </c>
      <c r="L47" s="87">
        <f>J46+J35</f>
        <v>611.33363999999995</v>
      </c>
    </row>
    <row r="48" spans="1:12" ht="13" thickBot="1">
      <c r="A48" s="46"/>
      <c r="B48" s="47"/>
      <c r="C48" s="48"/>
      <c r="D48" s="49"/>
      <c r="E48" s="49"/>
      <c r="F48" s="49"/>
      <c r="G48" s="12"/>
      <c r="H48" s="38"/>
      <c r="I48" s="39"/>
      <c r="J48" s="39"/>
      <c r="K48" s="44"/>
      <c r="L48" s="45"/>
    </row>
    <row r="49" spans="1:12" ht="16" customHeight="1" thickBot="1">
      <c r="A49" s="70" t="s">
        <v>45</v>
      </c>
      <c r="B49" s="71"/>
      <c r="C49" s="72"/>
      <c r="D49" s="73"/>
      <c r="E49" s="73"/>
      <c r="F49" s="73"/>
      <c r="G49" s="68"/>
      <c r="H49" s="67"/>
      <c r="I49" s="69"/>
      <c r="J49" s="69"/>
      <c r="K49" s="81"/>
      <c r="L49" s="82"/>
    </row>
    <row r="50" spans="1:12">
      <c r="A50" s="3">
        <v>42017</v>
      </c>
      <c r="B50" s="1">
        <v>126.2</v>
      </c>
      <c r="C50" s="2">
        <v>327.99</v>
      </c>
      <c r="D50" t="s">
        <v>5</v>
      </c>
      <c r="E50" t="s">
        <v>6</v>
      </c>
      <c r="F50" t="s">
        <v>11</v>
      </c>
      <c r="G50" s="11">
        <f>B50</f>
        <v>126.2</v>
      </c>
      <c r="I50" s="13">
        <f t="shared" si="0"/>
        <v>17.50394</v>
      </c>
      <c r="J50" s="13">
        <f>I50</f>
        <v>17.50394</v>
      </c>
    </row>
    <row r="51" spans="1:12">
      <c r="A51" s="3">
        <v>42023</v>
      </c>
      <c r="B51" s="1">
        <v>140.69999999999999</v>
      </c>
      <c r="C51" s="2">
        <v>365.68</v>
      </c>
      <c r="D51" t="s">
        <v>5</v>
      </c>
      <c r="E51" t="s">
        <v>6</v>
      </c>
      <c r="F51" t="s">
        <v>11</v>
      </c>
      <c r="G51" s="12">
        <f t="shared" si="6"/>
        <v>266.89999999999998</v>
      </c>
      <c r="I51" s="13">
        <f t="shared" si="0"/>
        <v>19.515089999999997</v>
      </c>
      <c r="J51" s="13">
        <f t="shared" ref="J51:J97" si="11">J50+I51</f>
        <v>37.019030000000001</v>
      </c>
    </row>
    <row r="52" spans="1:12">
      <c r="A52" s="3">
        <v>42030</v>
      </c>
      <c r="B52" s="1">
        <v>119.8</v>
      </c>
      <c r="C52" s="2">
        <v>299.38</v>
      </c>
      <c r="D52" t="s">
        <v>5</v>
      </c>
      <c r="E52" t="s">
        <v>6</v>
      </c>
      <c r="F52" t="s">
        <v>11</v>
      </c>
      <c r="G52" s="12">
        <f t="shared" si="6"/>
        <v>386.7</v>
      </c>
      <c r="I52" s="13">
        <f t="shared" si="0"/>
        <v>16.616259999999997</v>
      </c>
      <c r="J52" s="13">
        <f t="shared" si="11"/>
        <v>53.635289999999998</v>
      </c>
    </row>
    <row r="53" spans="1:12">
      <c r="A53" s="3">
        <v>42039</v>
      </c>
      <c r="B53" s="1">
        <v>197.9</v>
      </c>
      <c r="C53" s="2">
        <v>494.55</v>
      </c>
      <c r="D53" t="s">
        <v>5</v>
      </c>
      <c r="E53" t="s">
        <v>6</v>
      </c>
      <c r="F53" t="s">
        <v>11</v>
      </c>
      <c r="G53" s="12">
        <f t="shared" si="6"/>
        <v>584.6</v>
      </c>
      <c r="I53" s="13">
        <f t="shared" si="0"/>
        <v>27.448729999999998</v>
      </c>
      <c r="J53" s="13">
        <f t="shared" si="11"/>
        <v>81.084019999999995</v>
      </c>
    </row>
    <row r="54" spans="1:12">
      <c r="A54" s="3">
        <v>42044</v>
      </c>
      <c r="B54" s="1">
        <v>130.4</v>
      </c>
      <c r="C54" s="2">
        <v>325.87</v>
      </c>
      <c r="D54" t="s">
        <v>5</v>
      </c>
      <c r="E54" t="s">
        <v>6</v>
      </c>
      <c r="F54" t="s">
        <v>11</v>
      </c>
      <c r="G54" s="12">
        <f t="shared" si="6"/>
        <v>715</v>
      </c>
      <c r="I54" s="13">
        <f t="shared" si="0"/>
        <v>18.086479999999998</v>
      </c>
      <c r="J54" s="13">
        <f t="shared" si="11"/>
        <v>99.17049999999999</v>
      </c>
    </row>
    <row r="55" spans="1:12">
      <c r="A55" s="3">
        <v>42049</v>
      </c>
      <c r="B55" s="1">
        <v>113.5</v>
      </c>
      <c r="C55" s="2">
        <v>294.99</v>
      </c>
      <c r="D55" t="s">
        <v>5</v>
      </c>
      <c r="E55" t="s">
        <v>6</v>
      </c>
      <c r="F55" t="s">
        <v>11</v>
      </c>
      <c r="G55" s="12">
        <f t="shared" si="6"/>
        <v>828.5</v>
      </c>
      <c r="I55" s="13">
        <f t="shared" si="0"/>
        <v>15.742449999999998</v>
      </c>
      <c r="J55" s="13">
        <f t="shared" si="11"/>
        <v>114.91295</v>
      </c>
    </row>
    <row r="56" spans="1:12">
      <c r="A56" s="3">
        <v>42054</v>
      </c>
      <c r="B56" s="1">
        <v>114.2</v>
      </c>
      <c r="C56" s="2">
        <v>302.52</v>
      </c>
      <c r="D56" t="s">
        <v>5</v>
      </c>
      <c r="E56" t="s">
        <v>6</v>
      </c>
      <c r="F56" t="s">
        <v>11</v>
      </c>
      <c r="G56" s="12">
        <f t="shared" si="6"/>
        <v>942.7</v>
      </c>
      <c r="I56" s="13">
        <f t="shared" si="0"/>
        <v>15.83954</v>
      </c>
      <c r="J56" s="13">
        <f t="shared" si="11"/>
        <v>130.75248999999999</v>
      </c>
    </row>
    <row r="57" spans="1:12">
      <c r="A57" s="3">
        <v>42060</v>
      </c>
      <c r="B57" s="1">
        <v>139.1</v>
      </c>
      <c r="C57" s="2">
        <v>403.25</v>
      </c>
      <c r="D57" t="s">
        <v>5</v>
      </c>
      <c r="E57" t="s">
        <v>6</v>
      </c>
      <c r="F57" t="s">
        <v>11</v>
      </c>
      <c r="G57" s="12">
        <f t="shared" si="6"/>
        <v>1081.8</v>
      </c>
      <c r="I57" s="13">
        <f t="shared" si="0"/>
        <v>19.293169999999996</v>
      </c>
      <c r="J57" s="13">
        <f t="shared" si="11"/>
        <v>150.04566</v>
      </c>
    </row>
    <row r="58" spans="1:12">
      <c r="A58" s="3">
        <v>42067</v>
      </c>
      <c r="B58" s="1">
        <v>122.7</v>
      </c>
      <c r="C58" s="2">
        <v>343.44</v>
      </c>
      <c r="D58" t="s">
        <v>5</v>
      </c>
      <c r="E58" t="s">
        <v>6</v>
      </c>
      <c r="F58" t="s">
        <v>11</v>
      </c>
      <c r="G58" s="12">
        <f t="shared" si="6"/>
        <v>1204.5</v>
      </c>
      <c r="I58" s="13">
        <f t="shared" si="0"/>
        <v>17.01849</v>
      </c>
      <c r="J58" s="13">
        <f t="shared" si="11"/>
        <v>167.06414999999998</v>
      </c>
    </row>
    <row r="59" spans="1:12">
      <c r="A59" s="3">
        <v>42074</v>
      </c>
      <c r="B59" s="1">
        <v>110.6</v>
      </c>
      <c r="C59" s="2">
        <v>309.57</v>
      </c>
      <c r="D59" t="s">
        <v>5</v>
      </c>
      <c r="E59" t="s">
        <v>6</v>
      </c>
      <c r="F59" t="s">
        <v>11</v>
      </c>
      <c r="G59" s="12">
        <f t="shared" si="6"/>
        <v>1315.1</v>
      </c>
      <c r="I59" s="13">
        <f t="shared" si="0"/>
        <v>15.340219999999999</v>
      </c>
      <c r="J59" s="13">
        <f t="shared" si="11"/>
        <v>182.40436999999997</v>
      </c>
    </row>
    <row r="60" spans="1:12">
      <c r="A60" s="3">
        <v>42081</v>
      </c>
      <c r="B60" s="1">
        <v>115.4</v>
      </c>
      <c r="C60" s="2">
        <v>323</v>
      </c>
      <c r="D60" t="s">
        <v>5</v>
      </c>
      <c r="E60" t="s">
        <v>6</v>
      </c>
      <c r="F60" t="s">
        <v>11</v>
      </c>
      <c r="G60" s="12">
        <f t="shared" si="6"/>
        <v>1430.5</v>
      </c>
      <c r="I60" s="13">
        <f t="shared" si="0"/>
        <v>16.005980000000001</v>
      </c>
      <c r="J60" s="13">
        <f t="shared" si="11"/>
        <v>198.41034999999997</v>
      </c>
    </row>
    <row r="61" spans="1:12">
      <c r="A61" s="3">
        <v>42089</v>
      </c>
      <c r="B61" s="1">
        <v>111.2</v>
      </c>
      <c r="C61" s="2">
        <v>289.01</v>
      </c>
      <c r="D61" t="s">
        <v>5</v>
      </c>
      <c r="E61" t="s">
        <v>6</v>
      </c>
      <c r="F61" t="s">
        <v>11</v>
      </c>
      <c r="G61" s="12">
        <f t="shared" si="6"/>
        <v>1541.7</v>
      </c>
      <c r="I61" s="13">
        <f t="shared" si="0"/>
        <v>15.423439999999999</v>
      </c>
      <c r="J61" s="13">
        <f t="shared" si="11"/>
        <v>213.83378999999996</v>
      </c>
    </row>
    <row r="62" spans="1:12">
      <c r="A62" s="3">
        <v>42102</v>
      </c>
      <c r="B62" s="1">
        <v>49.6</v>
      </c>
      <c r="C62" s="2">
        <v>121.47</v>
      </c>
      <c r="D62" t="s">
        <v>5</v>
      </c>
      <c r="E62" t="s">
        <v>6</v>
      </c>
      <c r="F62" t="s">
        <v>11</v>
      </c>
      <c r="G62" s="12">
        <f t="shared" si="6"/>
        <v>1591.3</v>
      </c>
      <c r="I62" s="13">
        <f t="shared" si="0"/>
        <v>6.8795199999999994</v>
      </c>
      <c r="J62" s="13">
        <f t="shared" si="11"/>
        <v>220.71330999999998</v>
      </c>
    </row>
    <row r="63" spans="1:12">
      <c r="A63" s="3">
        <v>42108</v>
      </c>
      <c r="B63" s="1">
        <v>90</v>
      </c>
      <c r="C63" s="2">
        <v>220.41</v>
      </c>
      <c r="D63" t="s">
        <v>5</v>
      </c>
      <c r="E63" t="s">
        <v>6</v>
      </c>
      <c r="F63" t="s">
        <v>11</v>
      </c>
      <c r="G63" s="12">
        <f t="shared" si="6"/>
        <v>1681.3</v>
      </c>
      <c r="I63" s="13">
        <f t="shared" si="0"/>
        <v>12.482999999999999</v>
      </c>
      <c r="J63" s="13">
        <f t="shared" si="11"/>
        <v>233.19630999999998</v>
      </c>
    </row>
    <row r="64" spans="1:12">
      <c r="A64" s="3">
        <v>42308</v>
      </c>
      <c r="B64" s="1">
        <v>64</v>
      </c>
      <c r="C64" s="2">
        <v>126.66</v>
      </c>
      <c r="D64" t="s">
        <v>5</v>
      </c>
      <c r="E64" t="s">
        <v>6</v>
      </c>
      <c r="F64" t="s">
        <v>9</v>
      </c>
      <c r="G64" s="12">
        <f t="shared" si="6"/>
        <v>1745.3</v>
      </c>
      <c r="I64" s="13">
        <f t="shared" si="0"/>
        <v>8.8767999999999994</v>
      </c>
      <c r="J64" s="13">
        <f t="shared" si="11"/>
        <v>242.07310999999999</v>
      </c>
    </row>
    <row r="65" spans="1:10">
      <c r="A65" s="3">
        <v>42347</v>
      </c>
      <c r="B65" s="1">
        <v>224.9</v>
      </c>
      <c r="C65" s="2">
        <v>1445.08</v>
      </c>
      <c r="D65" t="s">
        <v>5</v>
      </c>
      <c r="E65" t="s">
        <v>6</v>
      </c>
      <c r="F65" t="s">
        <v>9</v>
      </c>
      <c r="G65" s="12">
        <f t="shared" si="6"/>
        <v>1970.2</v>
      </c>
      <c r="I65" s="13">
        <f t="shared" si="0"/>
        <v>31.193629999999999</v>
      </c>
      <c r="J65" s="13">
        <f t="shared" si="11"/>
        <v>273.26673999999997</v>
      </c>
    </row>
    <row r="66" spans="1:10">
      <c r="A66" s="3">
        <v>42351</v>
      </c>
      <c r="B66" s="1">
        <v>80</v>
      </c>
      <c r="C66" s="2">
        <v>166.32</v>
      </c>
      <c r="D66" t="s">
        <v>5</v>
      </c>
      <c r="E66" t="s">
        <v>6</v>
      </c>
      <c r="F66" t="s">
        <v>9</v>
      </c>
      <c r="G66" s="12">
        <f t="shared" si="6"/>
        <v>2050.1999999999998</v>
      </c>
      <c r="I66" s="13">
        <f t="shared" si="0"/>
        <v>11.096</v>
      </c>
      <c r="J66" s="13">
        <f t="shared" si="11"/>
        <v>284.36273999999997</v>
      </c>
    </row>
    <row r="67" spans="1:10">
      <c r="A67" s="3">
        <v>42408</v>
      </c>
      <c r="B67" s="1">
        <v>100</v>
      </c>
      <c r="C67" s="2">
        <v>197.9</v>
      </c>
      <c r="D67" t="s">
        <v>5</v>
      </c>
      <c r="E67" t="s">
        <v>6</v>
      </c>
      <c r="F67" t="s">
        <v>9</v>
      </c>
      <c r="G67" s="12">
        <f t="shared" si="6"/>
        <v>2150.1999999999998</v>
      </c>
      <c r="I67" s="13">
        <f t="shared" si="0"/>
        <v>13.87</v>
      </c>
      <c r="J67" s="13">
        <f t="shared" si="11"/>
        <v>298.23273999999998</v>
      </c>
    </row>
    <row r="68" spans="1:10">
      <c r="A68" s="3">
        <v>42415</v>
      </c>
      <c r="B68" s="1">
        <v>141</v>
      </c>
      <c r="C68" s="2">
        <v>293.14</v>
      </c>
      <c r="D68" t="s">
        <v>5</v>
      </c>
      <c r="E68" t="s">
        <v>6</v>
      </c>
      <c r="F68" t="s">
        <v>9</v>
      </c>
      <c r="G68" s="12">
        <f t="shared" si="6"/>
        <v>2291.1999999999998</v>
      </c>
      <c r="I68" s="13">
        <f t="shared" si="0"/>
        <v>19.556699999999999</v>
      </c>
      <c r="J68" s="13">
        <f t="shared" si="11"/>
        <v>317.78943999999996</v>
      </c>
    </row>
    <row r="69" spans="1:10">
      <c r="A69" s="3">
        <v>42422</v>
      </c>
      <c r="B69" s="1">
        <v>72.2</v>
      </c>
      <c r="C69" s="2">
        <v>142.88</v>
      </c>
      <c r="D69" t="s">
        <v>5</v>
      </c>
      <c r="E69" t="s">
        <v>6</v>
      </c>
      <c r="F69" t="s">
        <v>9</v>
      </c>
      <c r="G69" s="12">
        <f t="shared" si="6"/>
        <v>2363.3999999999996</v>
      </c>
      <c r="I69" s="13">
        <f t="shared" si="0"/>
        <v>10.014139999999999</v>
      </c>
      <c r="J69" s="13">
        <f t="shared" si="11"/>
        <v>327.80357999999995</v>
      </c>
    </row>
    <row r="70" spans="1:10">
      <c r="A70" s="3">
        <v>42432</v>
      </c>
      <c r="B70" s="1">
        <v>78.099999999999994</v>
      </c>
      <c r="C70" s="2">
        <v>154.56</v>
      </c>
      <c r="D70" t="s">
        <v>5</v>
      </c>
      <c r="E70" t="s">
        <v>6</v>
      </c>
      <c r="F70" t="s">
        <v>9</v>
      </c>
      <c r="G70" s="12">
        <f t="shared" si="6"/>
        <v>2441.4999999999995</v>
      </c>
      <c r="I70" s="13">
        <f t="shared" si="0"/>
        <v>10.832469999999999</v>
      </c>
      <c r="J70" s="13">
        <f t="shared" si="11"/>
        <v>338.63604999999995</v>
      </c>
    </row>
    <row r="71" spans="1:10">
      <c r="A71" s="3">
        <v>42433</v>
      </c>
      <c r="B71" s="1">
        <v>44</v>
      </c>
      <c r="C71" s="2">
        <v>87.08</v>
      </c>
      <c r="D71" t="s">
        <v>5</v>
      </c>
      <c r="E71" t="s">
        <v>6</v>
      </c>
      <c r="F71" t="s">
        <v>9</v>
      </c>
      <c r="G71" s="12">
        <f t="shared" si="6"/>
        <v>2485.4999999999995</v>
      </c>
      <c r="I71" s="13">
        <f t="shared" si="0"/>
        <v>6.1027999999999993</v>
      </c>
      <c r="J71" s="13">
        <f t="shared" si="11"/>
        <v>344.73884999999996</v>
      </c>
    </row>
    <row r="72" spans="1:10">
      <c r="A72" s="3">
        <v>42446</v>
      </c>
      <c r="B72" s="1">
        <v>54.6</v>
      </c>
      <c r="C72" s="2">
        <v>108.05</v>
      </c>
      <c r="D72" t="s">
        <v>5</v>
      </c>
      <c r="E72" t="s">
        <v>6</v>
      </c>
      <c r="F72" t="s">
        <v>9</v>
      </c>
      <c r="G72" s="12">
        <f t="shared" si="6"/>
        <v>2540.0999999999995</v>
      </c>
      <c r="I72" s="13">
        <f t="shared" si="0"/>
        <v>7.5730199999999996</v>
      </c>
      <c r="J72" s="13">
        <f t="shared" si="11"/>
        <v>352.31186999999994</v>
      </c>
    </row>
    <row r="73" spans="1:10">
      <c r="A73" s="3">
        <v>42474</v>
      </c>
      <c r="B73" s="1">
        <v>118</v>
      </c>
      <c r="C73" s="2">
        <v>232.52</v>
      </c>
      <c r="D73" t="s">
        <v>5</v>
      </c>
      <c r="E73" t="s">
        <v>6</v>
      </c>
      <c r="F73" t="s">
        <v>9</v>
      </c>
      <c r="G73" s="12">
        <f t="shared" si="6"/>
        <v>2658.0999999999995</v>
      </c>
      <c r="I73" s="13">
        <f t="shared" si="0"/>
        <v>16.366599999999998</v>
      </c>
      <c r="J73" s="13">
        <f t="shared" si="11"/>
        <v>368.67846999999995</v>
      </c>
    </row>
    <row r="74" spans="1:10">
      <c r="A74" s="3">
        <v>42744</v>
      </c>
      <c r="B74" s="1">
        <v>159.1</v>
      </c>
      <c r="C74" s="2">
        <v>270.31</v>
      </c>
      <c r="D74" t="s">
        <v>5</v>
      </c>
      <c r="E74" t="s">
        <v>6</v>
      </c>
      <c r="F74" t="s">
        <v>9</v>
      </c>
      <c r="G74" s="12">
        <f t="shared" si="6"/>
        <v>2817.1999999999994</v>
      </c>
      <c r="I74" s="13">
        <f t="shared" si="0"/>
        <v>22.067169999999997</v>
      </c>
      <c r="J74" s="13">
        <f t="shared" si="11"/>
        <v>390.74563999999992</v>
      </c>
    </row>
    <row r="75" spans="1:10">
      <c r="A75" s="3">
        <v>42753</v>
      </c>
      <c r="B75" s="1">
        <v>87.3</v>
      </c>
      <c r="C75" s="2">
        <v>148.32</v>
      </c>
      <c r="D75" t="s">
        <v>5</v>
      </c>
      <c r="E75" t="s">
        <v>6</v>
      </c>
      <c r="F75" t="s">
        <v>9</v>
      </c>
      <c r="G75" s="12">
        <f t="shared" si="6"/>
        <v>2904.4999999999995</v>
      </c>
      <c r="I75" s="13">
        <f t="shared" si="0"/>
        <v>12.108509999999999</v>
      </c>
      <c r="J75" s="13">
        <f t="shared" si="11"/>
        <v>402.85414999999995</v>
      </c>
    </row>
    <row r="76" spans="1:10">
      <c r="A76" s="3">
        <v>42762</v>
      </c>
      <c r="B76" s="1">
        <v>65.400000000000006</v>
      </c>
      <c r="C76" s="2">
        <v>111.11</v>
      </c>
      <c r="D76" t="s">
        <v>5</v>
      </c>
      <c r="E76" t="s">
        <v>6</v>
      </c>
      <c r="F76" t="s">
        <v>9</v>
      </c>
      <c r="G76" s="12">
        <f t="shared" si="6"/>
        <v>2969.8999999999996</v>
      </c>
      <c r="I76" s="13">
        <f t="shared" si="0"/>
        <v>9.0709800000000005</v>
      </c>
      <c r="J76" s="13">
        <f t="shared" si="11"/>
        <v>411.92512999999997</v>
      </c>
    </row>
    <row r="77" spans="1:10">
      <c r="A77" s="3">
        <v>42772</v>
      </c>
      <c r="B77" s="1">
        <v>175.1</v>
      </c>
      <c r="C77" s="2">
        <v>297.49</v>
      </c>
      <c r="D77" t="s">
        <v>5</v>
      </c>
      <c r="E77" t="s">
        <v>6</v>
      </c>
      <c r="F77" t="s">
        <v>9</v>
      </c>
      <c r="G77" s="12">
        <f t="shared" si="6"/>
        <v>3144.9999999999995</v>
      </c>
      <c r="I77" s="13">
        <f t="shared" si="0"/>
        <v>24.286369999999998</v>
      </c>
      <c r="J77" s="13">
        <f t="shared" si="11"/>
        <v>436.21149999999994</v>
      </c>
    </row>
    <row r="78" spans="1:10">
      <c r="A78" s="3">
        <v>42782</v>
      </c>
      <c r="B78" s="1">
        <v>224.1</v>
      </c>
      <c r="C78" s="2">
        <v>380.75</v>
      </c>
      <c r="D78" t="s">
        <v>5</v>
      </c>
      <c r="E78" t="s">
        <v>6</v>
      </c>
      <c r="F78" t="s">
        <v>9</v>
      </c>
      <c r="G78" s="12">
        <f t="shared" si="6"/>
        <v>3369.0999999999995</v>
      </c>
      <c r="I78" s="13">
        <f t="shared" si="0"/>
        <v>31.082669999999997</v>
      </c>
      <c r="J78" s="13">
        <f t="shared" si="11"/>
        <v>467.29416999999995</v>
      </c>
    </row>
    <row r="79" spans="1:10">
      <c r="A79" s="3">
        <v>42790</v>
      </c>
      <c r="B79" s="1">
        <v>68.599999999999994</v>
      </c>
      <c r="C79" s="2">
        <v>116.55</v>
      </c>
      <c r="D79" t="s">
        <v>5</v>
      </c>
      <c r="E79" t="s">
        <v>6</v>
      </c>
      <c r="F79" t="s">
        <v>9</v>
      </c>
      <c r="G79" s="12">
        <f t="shared" si="6"/>
        <v>3437.6999999999994</v>
      </c>
      <c r="I79" s="13">
        <f t="shared" si="0"/>
        <v>9.5148199999999985</v>
      </c>
      <c r="J79" s="13">
        <f t="shared" si="11"/>
        <v>476.80898999999994</v>
      </c>
    </row>
    <row r="80" spans="1:10">
      <c r="A80" s="3">
        <v>42800</v>
      </c>
      <c r="B80" s="1">
        <v>81.5</v>
      </c>
      <c r="C80" s="2">
        <v>138.47</v>
      </c>
      <c r="D80" t="s">
        <v>5</v>
      </c>
      <c r="E80" t="s">
        <v>6</v>
      </c>
      <c r="F80" t="s">
        <v>9</v>
      </c>
      <c r="G80" s="12">
        <f t="shared" si="6"/>
        <v>3519.1999999999994</v>
      </c>
      <c r="I80" s="13">
        <f t="shared" si="0"/>
        <v>11.304049999999998</v>
      </c>
      <c r="J80" s="13">
        <f t="shared" si="11"/>
        <v>488.11303999999996</v>
      </c>
    </row>
    <row r="81" spans="1:10">
      <c r="A81" s="3">
        <v>42810</v>
      </c>
      <c r="B81" s="1">
        <v>168.8</v>
      </c>
      <c r="C81" s="2">
        <v>286.79000000000002</v>
      </c>
      <c r="D81" t="s">
        <v>5</v>
      </c>
      <c r="E81" t="s">
        <v>6</v>
      </c>
      <c r="F81" t="s">
        <v>9</v>
      </c>
      <c r="G81" s="12">
        <f t="shared" si="6"/>
        <v>3687.9999999999995</v>
      </c>
      <c r="I81" s="13">
        <f t="shared" si="0"/>
        <v>23.412559999999999</v>
      </c>
      <c r="J81" s="13">
        <f t="shared" si="11"/>
        <v>511.52559999999994</v>
      </c>
    </row>
    <row r="82" spans="1:10">
      <c r="A82" s="3">
        <v>42817</v>
      </c>
      <c r="B82" s="1">
        <v>55.6</v>
      </c>
      <c r="C82" s="2">
        <v>94.46</v>
      </c>
      <c r="D82" t="s">
        <v>5</v>
      </c>
      <c r="E82" t="s">
        <v>6</v>
      </c>
      <c r="F82" t="s">
        <v>9</v>
      </c>
      <c r="G82" s="12">
        <f t="shared" si="6"/>
        <v>3743.5999999999995</v>
      </c>
      <c r="I82" s="13">
        <f t="shared" si="0"/>
        <v>7.7117199999999997</v>
      </c>
      <c r="J82" s="13">
        <f t="shared" si="11"/>
        <v>519.23731999999995</v>
      </c>
    </row>
    <row r="83" spans="1:10">
      <c r="A83" s="3">
        <v>42828</v>
      </c>
      <c r="B83" s="1">
        <v>91.2</v>
      </c>
      <c r="C83" s="2">
        <v>154.94999999999999</v>
      </c>
      <c r="D83" t="s">
        <v>5</v>
      </c>
      <c r="E83" t="s">
        <v>6</v>
      </c>
      <c r="F83" t="s">
        <v>9</v>
      </c>
      <c r="G83" s="12">
        <f t="shared" si="6"/>
        <v>3834.7999999999993</v>
      </c>
      <c r="I83" s="13">
        <f t="shared" si="0"/>
        <v>12.64944</v>
      </c>
      <c r="J83" s="13">
        <f t="shared" si="11"/>
        <v>531.88675999999998</v>
      </c>
    </row>
    <row r="84" spans="1:10">
      <c r="A84" s="3">
        <v>43041</v>
      </c>
      <c r="B84" s="1">
        <v>27.1</v>
      </c>
      <c r="C84" s="2">
        <v>52.82</v>
      </c>
      <c r="D84" t="s">
        <v>5</v>
      </c>
      <c r="E84" t="s">
        <v>6</v>
      </c>
      <c r="F84" t="s">
        <v>9</v>
      </c>
      <c r="G84" s="12">
        <f t="shared" si="6"/>
        <v>3861.8999999999992</v>
      </c>
      <c r="I84" s="13">
        <f t="shared" si="0"/>
        <v>3.7587699999999997</v>
      </c>
      <c r="J84" s="13">
        <f t="shared" si="11"/>
        <v>535.64553000000001</v>
      </c>
    </row>
    <row r="85" spans="1:10">
      <c r="A85" s="3">
        <v>43055</v>
      </c>
      <c r="B85" s="1">
        <v>17.399999999999999</v>
      </c>
      <c r="C85" s="2">
        <v>33.909999999999997</v>
      </c>
      <c r="D85" t="s">
        <v>5</v>
      </c>
      <c r="E85" t="s">
        <v>6</v>
      </c>
      <c r="F85" t="s">
        <v>9</v>
      </c>
      <c r="G85" s="12">
        <f t="shared" si="6"/>
        <v>3879.2999999999993</v>
      </c>
      <c r="I85" s="13">
        <f t="shared" ref="I85:I186" si="12">IF((D85="#2"),0.1387*B85,0.092*B85)</f>
        <v>2.4133799999999996</v>
      </c>
      <c r="J85" s="13">
        <f t="shared" si="11"/>
        <v>538.05890999999997</v>
      </c>
    </row>
    <row r="86" spans="1:10">
      <c r="A86" s="3">
        <v>43061</v>
      </c>
      <c r="B86" s="1">
        <v>20.3</v>
      </c>
      <c r="C86" s="2">
        <v>39.56</v>
      </c>
      <c r="D86" t="s">
        <v>5</v>
      </c>
      <c r="E86" t="s">
        <v>6</v>
      </c>
      <c r="F86" t="s">
        <v>9</v>
      </c>
      <c r="G86" s="12">
        <f t="shared" si="6"/>
        <v>3899.5999999999995</v>
      </c>
      <c r="I86" s="13">
        <f t="shared" si="12"/>
        <v>2.8156099999999999</v>
      </c>
      <c r="J86" s="13">
        <f t="shared" si="11"/>
        <v>540.87451999999996</v>
      </c>
    </row>
    <row r="87" spans="1:10">
      <c r="A87" s="3">
        <v>43083</v>
      </c>
      <c r="B87" s="1">
        <v>210</v>
      </c>
      <c r="C87" s="2">
        <v>409.29</v>
      </c>
      <c r="D87" t="s">
        <v>5</v>
      </c>
      <c r="E87" t="s">
        <v>6</v>
      </c>
      <c r="G87" s="12">
        <f t="shared" si="6"/>
        <v>4109.5999999999995</v>
      </c>
      <c r="I87" s="13">
        <f t="shared" si="12"/>
        <v>29.126999999999999</v>
      </c>
      <c r="J87" s="13">
        <f t="shared" si="11"/>
        <v>570.00151999999991</v>
      </c>
    </row>
    <row r="88" spans="1:10">
      <c r="A88" s="3">
        <v>43089</v>
      </c>
      <c r="B88" s="1">
        <v>113.3</v>
      </c>
      <c r="C88" s="2">
        <v>220.82</v>
      </c>
      <c r="D88" t="s">
        <v>5</v>
      </c>
      <c r="E88" t="s">
        <v>6</v>
      </c>
      <c r="G88" s="12">
        <f t="shared" si="6"/>
        <v>4222.8999999999996</v>
      </c>
      <c r="I88" s="13">
        <f t="shared" si="12"/>
        <v>15.714709999999998</v>
      </c>
      <c r="J88" s="13">
        <f t="shared" si="11"/>
        <v>585.71622999999988</v>
      </c>
    </row>
    <row r="89" spans="1:10">
      <c r="A89" s="3">
        <v>43096</v>
      </c>
      <c r="B89" s="1">
        <v>148.30000000000001</v>
      </c>
      <c r="C89" s="2">
        <v>289.04000000000002</v>
      </c>
      <c r="D89" t="s">
        <v>5</v>
      </c>
      <c r="E89" t="s">
        <v>6</v>
      </c>
      <c r="G89" s="12">
        <f t="shared" si="6"/>
        <v>4371.2</v>
      </c>
      <c r="I89" s="13">
        <f t="shared" si="12"/>
        <v>20.569210000000002</v>
      </c>
      <c r="J89" s="13">
        <f t="shared" si="11"/>
        <v>606.28543999999988</v>
      </c>
    </row>
    <row r="90" spans="1:10">
      <c r="A90" s="3">
        <v>43104</v>
      </c>
      <c r="B90" s="1">
        <v>196.3</v>
      </c>
      <c r="C90" s="2">
        <v>382.59</v>
      </c>
      <c r="D90" t="s">
        <v>5</v>
      </c>
      <c r="E90" t="s">
        <v>6</v>
      </c>
      <c r="G90" s="12">
        <f t="shared" si="6"/>
        <v>4567.5</v>
      </c>
      <c r="I90" s="13">
        <f t="shared" si="12"/>
        <v>27.22681</v>
      </c>
      <c r="J90" s="13">
        <f t="shared" si="11"/>
        <v>633.51224999999988</v>
      </c>
    </row>
    <row r="91" spans="1:10">
      <c r="A91" s="3">
        <v>43111</v>
      </c>
      <c r="B91" s="1">
        <v>166.8</v>
      </c>
      <c r="C91" s="2">
        <v>325.08999999999997</v>
      </c>
      <c r="D91" t="s">
        <v>5</v>
      </c>
      <c r="E91" t="s">
        <v>6</v>
      </c>
      <c r="G91" s="12">
        <f t="shared" si="6"/>
        <v>4734.3</v>
      </c>
      <c r="I91" s="13">
        <f t="shared" si="12"/>
        <v>23.135159999999999</v>
      </c>
      <c r="J91" s="13">
        <f t="shared" si="11"/>
        <v>656.64740999999992</v>
      </c>
    </row>
    <row r="92" spans="1:10">
      <c r="A92" s="3">
        <v>43117</v>
      </c>
      <c r="B92" s="1">
        <v>100.6</v>
      </c>
      <c r="C92" s="2">
        <v>196.07</v>
      </c>
      <c r="D92" t="s">
        <v>5</v>
      </c>
      <c r="E92" t="s">
        <v>6</v>
      </c>
      <c r="G92" s="12">
        <f t="shared" si="6"/>
        <v>4834.9000000000005</v>
      </c>
      <c r="I92" s="13">
        <f t="shared" si="12"/>
        <v>13.953219999999998</v>
      </c>
      <c r="J92" s="13">
        <f t="shared" si="11"/>
        <v>670.60062999999991</v>
      </c>
    </row>
    <row r="93" spans="1:10">
      <c r="A93" s="3">
        <v>43124</v>
      </c>
      <c r="B93" s="1">
        <v>115.4</v>
      </c>
      <c r="C93" s="2">
        <v>224.91</v>
      </c>
      <c r="D93" t="s">
        <v>5</v>
      </c>
      <c r="E93" t="s">
        <v>6</v>
      </c>
      <c r="G93" s="12">
        <f t="shared" si="6"/>
        <v>4950.3</v>
      </c>
      <c r="I93" s="13">
        <f t="shared" si="12"/>
        <v>16.005980000000001</v>
      </c>
      <c r="J93" s="13">
        <f t="shared" si="11"/>
        <v>686.60660999999993</v>
      </c>
    </row>
    <row r="94" spans="1:10">
      <c r="A94" s="3">
        <v>43131</v>
      </c>
      <c r="B94" s="1">
        <v>111.1</v>
      </c>
      <c r="C94" s="2">
        <v>216.53</v>
      </c>
      <c r="D94" t="s">
        <v>5</v>
      </c>
      <c r="E94" t="s">
        <v>6</v>
      </c>
      <c r="G94" s="12">
        <f t="shared" si="6"/>
        <v>5061.4000000000005</v>
      </c>
      <c r="I94" s="13">
        <f t="shared" si="12"/>
        <v>15.409569999999999</v>
      </c>
      <c r="J94" s="13">
        <f t="shared" si="11"/>
        <v>702.01617999999996</v>
      </c>
    </row>
    <row r="95" spans="1:10">
      <c r="A95" s="3">
        <v>43139</v>
      </c>
      <c r="B95" s="1">
        <v>163.9</v>
      </c>
      <c r="C95" s="2">
        <v>319.44</v>
      </c>
      <c r="D95" t="s">
        <v>5</v>
      </c>
      <c r="E95" t="s">
        <v>6</v>
      </c>
      <c r="G95" s="12">
        <f t="shared" si="6"/>
        <v>5225.3</v>
      </c>
      <c r="I95" s="13">
        <f t="shared" si="12"/>
        <v>22.73293</v>
      </c>
      <c r="J95" s="13">
        <f t="shared" si="11"/>
        <v>724.74910999999997</v>
      </c>
    </row>
    <row r="96" spans="1:10">
      <c r="A96" s="3">
        <v>43147</v>
      </c>
      <c r="B96" s="1">
        <v>112.5</v>
      </c>
      <c r="C96" s="2">
        <v>219.26</v>
      </c>
      <c r="D96" t="s">
        <v>5</v>
      </c>
      <c r="E96" t="s">
        <v>6</v>
      </c>
      <c r="G96" s="12">
        <f t="shared" si="6"/>
        <v>5337.8</v>
      </c>
      <c r="I96" s="13">
        <f t="shared" si="12"/>
        <v>15.603749999999998</v>
      </c>
      <c r="J96" s="13">
        <f t="shared" si="11"/>
        <v>740.35285999999996</v>
      </c>
    </row>
    <row r="97" spans="1:10">
      <c r="A97" s="35">
        <v>43153</v>
      </c>
      <c r="B97" s="36">
        <v>58.7</v>
      </c>
      <c r="C97" s="37">
        <v>114.41</v>
      </c>
      <c r="D97" s="38" t="s">
        <v>5</v>
      </c>
      <c r="E97" s="38" t="s">
        <v>6</v>
      </c>
      <c r="F97" s="38"/>
      <c r="G97" s="12">
        <f t="shared" si="6"/>
        <v>5396.5</v>
      </c>
      <c r="H97" s="38"/>
      <c r="I97" s="39">
        <f t="shared" si="12"/>
        <v>8.1416900000000005</v>
      </c>
      <c r="J97" s="39">
        <f t="shared" si="11"/>
        <v>748.49455</v>
      </c>
    </row>
    <row r="98" spans="1:10">
      <c r="A98" s="51">
        <v>43160</v>
      </c>
      <c r="B98" s="52">
        <v>38.1</v>
      </c>
      <c r="C98" s="53">
        <v>74.260000000000005</v>
      </c>
      <c r="D98" s="54" t="s">
        <v>5</v>
      </c>
      <c r="E98" s="54" t="s">
        <v>6</v>
      </c>
      <c r="F98" s="54" t="s">
        <v>9</v>
      </c>
      <c r="G98" s="12">
        <f t="shared" ref="G98:G104" si="13">G97+B98</f>
        <v>5434.6</v>
      </c>
      <c r="H98" s="38"/>
      <c r="I98" s="39">
        <f t="shared" ref="I98:I104" si="14">IF((D98="#2"),0.1387*B98,0.092*B98)</f>
        <v>5.2844699999999998</v>
      </c>
      <c r="J98" s="39">
        <f t="shared" ref="J98:J104" si="15">J97+I98</f>
        <v>753.77902000000006</v>
      </c>
    </row>
    <row r="99" spans="1:10">
      <c r="A99" s="51">
        <v>43171</v>
      </c>
      <c r="B99" s="52">
        <v>129.1</v>
      </c>
      <c r="C99" s="53">
        <v>251.62</v>
      </c>
      <c r="D99" s="54" t="s">
        <v>5</v>
      </c>
      <c r="E99" s="54" t="s">
        <v>6</v>
      </c>
      <c r="F99" s="54" t="s">
        <v>9</v>
      </c>
      <c r="G99" s="12">
        <f t="shared" si="13"/>
        <v>5563.7000000000007</v>
      </c>
      <c r="H99" s="38"/>
      <c r="I99" s="39">
        <f t="shared" si="14"/>
        <v>17.906169999999999</v>
      </c>
      <c r="J99" s="39">
        <f t="shared" si="15"/>
        <v>771.68519000000003</v>
      </c>
    </row>
    <row r="100" spans="1:10">
      <c r="A100" s="51">
        <v>43178</v>
      </c>
      <c r="B100" s="52">
        <v>104</v>
      </c>
      <c r="C100" s="53">
        <v>202.7</v>
      </c>
      <c r="D100" s="54" t="s">
        <v>5</v>
      </c>
      <c r="E100" s="54" t="s">
        <v>6</v>
      </c>
      <c r="F100" s="54" t="s">
        <v>9</v>
      </c>
      <c r="G100" s="12">
        <f t="shared" si="13"/>
        <v>5667.7000000000007</v>
      </c>
      <c r="H100" s="38"/>
      <c r="I100" s="39">
        <f t="shared" si="14"/>
        <v>14.424799999999999</v>
      </c>
      <c r="J100" s="39">
        <f t="shared" si="15"/>
        <v>786.10999000000004</v>
      </c>
    </row>
    <row r="101" spans="1:10">
      <c r="A101" s="51">
        <v>43185</v>
      </c>
      <c r="B101" s="52">
        <v>66</v>
      </c>
      <c r="C101" s="53">
        <v>128.63</v>
      </c>
      <c r="D101" s="54" t="s">
        <v>5</v>
      </c>
      <c r="E101" s="54" t="s">
        <v>6</v>
      </c>
      <c r="F101" s="54" t="s">
        <v>9</v>
      </c>
      <c r="G101" s="12">
        <f t="shared" si="13"/>
        <v>5733.7000000000007</v>
      </c>
      <c r="H101" s="38"/>
      <c r="I101" s="39">
        <f t="shared" si="14"/>
        <v>9.1541999999999994</v>
      </c>
      <c r="J101" s="39">
        <f t="shared" si="15"/>
        <v>795.26418999999999</v>
      </c>
    </row>
    <row r="102" spans="1:10">
      <c r="A102" s="51">
        <v>43189</v>
      </c>
      <c r="B102" s="52">
        <v>17</v>
      </c>
      <c r="C102" s="53">
        <v>33.130000000000003</v>
      </c>
      <c r="D102" s="54" t="s">
        <v>5</v>
      </c>
      <c r="E102" s="54" t="s">
        <v>6</v>
      </c>
      <c r="F102" s="54" t="s">
        <v>9</v>
      </c>
      <c r="G102" s="12">
        <f t="shared" si="13"/>
        <v>5750.7000000000007</v>
      </c>
      <c r="H102" s="38"/>
      <c r="I102" s="39">
        <f t="shared" si="14"/>
        <v>2.3578999999999999</v>
      </c>
      <c r="J102" s="39">
        <f t="shared" si="15"/>
        <v>797.62208999999996</v>
      </c>
    </row>
    <row r="103" spans="1:10">
      <c r="A103" s="51">
        <v>43199</v>
      </c>
      <c r="B103" s="52">
        <v>69.5</v>
      </c>
      <c r="C103" s="53">
        <v>135.46</v>
      </c>
      <c r="D103" s="54" t="s">
        <v>5</v>
      </c>
      <c r="E103" s="54" t="s">
        <v>6</v>
      </c>
      <c r="F103" s="54" t="s">
        <v>9</v>
      </c>
      <c r="G103" s="12">
        <f t="shared" si="13"/>
        <v>5820.2000000000007</v>
      </c>
      <c r="H103" s="38"/>
      <c r="I103" s="39">
        <f t="shared" si="14"/>
        <v>9.6396499999999996</v>
      </c>
      <c r="J103" s="39">
        <f t="shared" si="15"/>
        <v>807.26173999999992</v>
      </c>
    </row>
    <row r="104" spans="1:10">
      <c r="A104" s="51">
        <v>43216</v>
      </c>
      <c r="B104" s="52">
        <v>55.5</v>
      </c>
      <c r="C104" s="53">
        <v>108.17</v>
      </c>
      <c r="D104" s="54" t="s">
        <v>5</v>
      </c>
      <c r="E104" s="54" t="s">
        <v>6</v>
      </c>
      <c r="F104" s="54" t="s">
        <v>9</v>
      </c>
      <c r="G104" s="12">
        <f t="shared" si="13"/>
        <v>5875.7000000000007</v>
      </c>
      <c r="H104" s="38"/>
      <c r="I104" s="39">
        <f t="shared" si="14"/>
        <v>7.6978499999999999</v>
      </c>
      <c r="J104" s="39">
        <f t="shared" si="15"/>
        <v>814.95958999999993</v>
      </c>
    </row>
    <row r="105" spans="1:10">
      <c r="A105" s="35"/>
      <c r="B105" s="36"/>
      <c r="C105" s="37"/>
      <c r="D105" s="38"/>
      <c r="E105" s="38"/>
      <c r="F105" s="38"/>
      <c r="G105" s="12"/>
      <c r="H105" s="38"/>
      <c r="I105" s="39"/>
      <c r="J105" s="39"/>
    </row>
    <row r="106" spans="1:10">
      <c r="A106" s="4">
        <v>42026</v>
      </c>
      <c r="B106" s="5">
        <v>95.3</v>
      </c>
      <c r="C106" s="6">
        <v>186.46</v>
      </c>
      <c r="D106" s="7" t="s">
        <v>2</v>
      </c>
      <c r="E106" s="7" t="s">
        <v>6</v>
      </c>
      <c r="F106" t="s">
        <v>11</v>
      </c>
      <c r="G106" s="11">
        <f>B106</f>
        <v>95.3</v>
      </c>
      <c r="I106" s="13">
        <f t="shared" si="12"/>
        <v>8.7675999999999998</v>
      </c>
      <c r="J106" s="13">
        <f>I106</f>
        <v>8.7675999999999998</v>
      </c>
    </row>
    <row r="107" spans="1:10">
      <c r="A107" s="4">
        <v>42051</v>
      </c>
      <c r="B107" s="5">
        <v>123.7</v>
      </c>
      <c r="C107" s="6">
        <v>240.4</v>
      </c>
      <c r="D107" s="7" t="s">
        <v>2</v>
      </c>
      <c r="E107" s="7" t="s">
        <v>6</v>
      </c>
      <c r="F107" t="s">
        <v>11</v>
      </c>
      <c r="G107" s="12">
        <f t="shared" si="6"/>
        <v>219</v>
      </c>
      <c r="I107" s="13">
        <f t="shared" si="12"/>
        <v>11.3804</v>
      </c>
      <c r="J107" s="13">
        <f t="shared" ref="J107:J119" si="16">J106+I107</f>
        <v>20.148</v>
      </c>
    </row>
    <row r="108" spans="1:10">
      <c r="A108" s="4">
        <v>42082</v>
      </c>
      <c r="B108" s="5">
        <v>87.9</v>
      </c>
      <c r="C108" s="6">
        <v>172.41</v>
      </c>
      <c r="D108" s="7" t="s">
        <v>2</v>
      </c>
      <c r="E108" s="7" t="s">
        <v>6</v>
      </c>
      <c r="F108" t="s">
        <v>11</v>
      </c>
      <c r="G108" s="12">
        <f t="shared" si="6"/>
        <v>306.89999999999998</v>
      </c>
      <c r="I108" s="13">
        <f t="shared" si="12"/>
        <v>8.0868000000000002</v>
      </c>
      <c r="J108" s="13">
        <f t="shared" si="16"/>
        <v>28.2348</v>
      </c>
    </row>
    <row r="109" spans="1:10">
      <c r="A109" s="4">
        <v>42329</v>
      </c>
      <c r="B109" s="5">
        <v>50</v>
      </c>
      <c r="C109" s="6">
        <v>82.45</v>
      </c>
      <c r="D109" s="7" t="s">
        <v>2</v>
      </c>
      <c r="E109" s="7" t="s">
        <v>6</v>
      </c>
      <c r="F109" t="s">
        <v>10</v>
      </c>
      <c r="G109" s="12">
        <f t="shared" si="6"/>
        <v>356.9</v>
      </c>
      <c r="I109" s="13">
        <f t="shared" si="12"/>
        <v>4.5999999999999996</v>
      </c>
      <c r="J109" s="13">
        <f t="shared" si="16"/>
        <v>32.834800000000001</v>
      </c>
    </row>
    <row r="110" spans="1:10">
      <c r="A110" s="4">
        <v>42339</v>
      </c>
      <c r="B110" s="5">
        <v>250.9</v>
      </c>
      <c r="C110" s="6">
        <v>413.73</v>
      </c>
      <c r="D110" s="7" t="s">
        <v>2</v>
      </c>
      <c r="E110" s="7" t="s">
        <v>6</v>
      </c>
      <c r="F110" t="s">
        <v>10</v>
      </c>
      <c r="G110" s="12">
        <f t="shared" si="6"/>
        <v>607.79999999999995</v>
      </c>
      <c r="I110" s="13">
        <f t="shared" si="12"/>
        <v>23.082799999999999</v>
      </c>
      <c r="J110" s="13">
        <f t="shared" si="16"/>
        <v>55.9176</v>
      </c>
    </row>
    <row r="111" spans="1:10">
      <c r="A111" s="4">
        <v>42348</v>
      </c>
      <c r="B111" s="5">
        <v>16.600000000000001</v>
      </c>
      <c r="C111" s="6">
        <v>27.37</v>
      </c>
      <c r="D111" s="7" t="s">
        <v>2</v>
      </c>
      <c r="E111" s="7" t="s">
        <v>6</v>
      </c>
      <c r="F111" t="s">
        <v>10</v>
      </c>
      <c r="G111" s="12">
        <f t="shared" si="6"/>
        <v>624.4</v>
      </c>
      <c r="I111" s="13">
        <f t="shared" si="12"/>
        <v>1.5272000000000001</v>
      </c>
      <c r="J111" s="13">
        <f t="shared" si="16"/>
        <v>57.444800000000001</v>
      </c>
    </row>
    <row r="112" spans="1:10">
      <c r="A112" s="4">
        <v>42384</v>
      </c>
      <c r="B112" s="5">
        <v>89.3</v>
      </c>
      <c r="C112" s="6">
        <v>147.26</v>
      </c>
      <c r="D112" s="7" t="s">
        <v>2</v>
      </c>
      <c r="E112" s="7" t="s">
        <v>6</v>
      </c>
      <c r="F112" t="s">
        <v>10</v>
      </c>
      <c r="G112" s="12">
        <f t="shared" si="6"/>
        <v>713.69999999999993</v>
      </c>
      <c r="I112" s="13">
        <f t="shared" si="12"/>
        <v>8.2156000000000002</v>
      </c>
      <c r="J112" s="13">
        <f t="shared" si="16"/>
        <v>65.660399999999996</v>
      </c>
    </row>
    <row r="113" spans="1:12">
      <c r="A113" s="4">
        <v>42409</v>
      </c>
      <c r="B113" s="5">
        <v>82.8</v>
      </c>
      <c r="C113" s="6">
        <v>136.54</v>
      </c>
      <c r="D113" s="7" t="s">
        <v>2</v>
      </c>
      <c r="E113" s="7" t="s">
        <v>6</v>
      </c>
      <c r="F113" t="s">
        <v>10</v>
      </c>
      <c r="G113" s="12">
        <f t="shared" si="6"/>
        <v>796.49999999999989</v>
      </c>
      <c r="I113" s="13">
        <f t="shared" si="12"/>
        <v>7.6175999999999995</v>
      </c>
      <c r="J113" s="13">
        <f t="shared" si="16"/>
        <v>73.277999999999992</v>
      </c>
    </row>
    <row r="114" spans="1:12">
      <c r="A114" s="4">
        <v>42432</v>
      </c>
      <c r="B114" s="5">
        <v>85.4</v>
      </c>
      <c r="C114" s="6">
        <v>140.82</v>
      </c>
      <c r="D114" s="7" t="s">
        <v>2</v>
      </c>
      <c r="E114" s="7" t="s">
        <v>6</v>
      </c>
      <c r="F114" t="s">
        <v>10</v>
      </c>
      <c r="G114" s="12">
        <f t="shared" si="6"/>
        <v>881.89999999999986</v>
      </c>
      <c r="I114" s="13">
        <f t="shared" si="12"/>
        <v>7.8568000000000007</v>
      </c>
      <c r="J114" s="13">
        <f t="shared" si="16"/>
        <v>81.134799999999998</v>
      </c>
    </row>
    <row r="115" spans="1:12">
      <c r="A115" s="4">
        <v>42487</v>
      </c>
      <c r="B115" s="5">
        <v>75.099999999999994</v>
      </c>
      <c r="C115" s="6">
        <v>123.84</v>
      </c>
      <c r="D115" s="7" t="s">
        <v>2</v>
      </c>
      <c r="E115" s="7" t="s">
        <v>6</v>
      </c>
      <c r="F115" t="s">
        <v>10</v>
      </c>
      <c r="G115" s="12">
        <f t="shared" ref="G115:G220" si="17">G114+B115</f>
        <v>956.99999999999989</v>
      </c>
      <c r="I115" s="13">
        <f t="shared" si="12"/>
        <v>6.9091999999999993</v>
      </c>
      <c r="J115" s="13">
        <f t="shared" si="16"/>
        <v>88.043999999999997</v>
      </c>
    </row>
    <row r="116" spans="1:12">
      <c r="A116" s="4">
        <v>42717</v>
      </c>
      <c r="B116" s="5">
        <v>170.3</v>
      </c>
      <c r="C116" s="6">
        <v>310.88</v>
      </c>
      <c r="D116" s="7" t="s">
        <v>2</v>
      </c>
      <c r="E116" s="7" t="s">
        <v>6</v>
      </c>
      <c r="G116" s="12">
        <f t="shared" si="17"/>
        <v>1127.3</v>
      </c>
      <c r="I116" s="13">
        <f t="shared" si="12"/>
        <v>15.6676</v>
      </c>
      <c r="J116" s="13">
        <f t="shared" si="16"/>
        <v>103.7116</v>
      </c>
    </row>
    <row r="117" spans="1:12">
      <c r="A117" s="4">
        <v>42773</v>
      </c>
      <c r="B117" s="5">
        <v>169.2</v>
      </c>
      <c r="C117" s="6">
        <v>384.59</v>
      </c>
      <c r="D117" s="7" t="s">
        <v>2</v>
      </c>
      <c r="E117" s="7" t="s">
        <v>6</v>
      </c>
      <c r="G117" s="12">
        <f t="shared" si="17"/>
        <v>1296.5</v>
      </c>
      <c r="I117" s="13">
        <f t="shared" si="12"/>
        <v>15.566399999999998</v>
      </c>
      <c r="J117" s="13">
        <f t="shared" si="16"/>
        <v>119.27800000000001</v>
      </c>
    </row>
    <row r="118" spans="1:12">
      <c r="A118" s="4">
        <v>42828</v>
      </c>
      <c r="B118" s="5">
        <v>176.6</v>
      </c>
      <c r="C118" s="6">
        <v>341.81</v>
      </c>
      <c r="D118" s="7" t="s">
        <v>2</v>
      </c>
      <c r="E118" s="7" t="s">
        <v>6</v>
      </c>
      <c r="G118" s="12">
        <f t="shared" si="17"/>
        <v>1473.1</v>
      </c>
      <c r="I118" s="13">
        <f t="shared" si="12"/>
        <v>16.247199999999999</v>
      </c>
      <c r="J118" s="13">
        <f t="shared" si="16"/>
        <v>135.52520000000001</v>
      </c>
    </row>
    <row r="119" spans="1:12">
      <c r="A119" s="40">
        <v>43110</v>
      </c>
      <c r="B119" s="41">
        <v>217.8</v>
      </c>
      <c r="C119" s="42">
        <v>391.82</v>
      </c>
      <c r="D119" s="43" t="s">
        <v>2</v>
      </c>
      <c r="E119" s="43" t="s">
        <v>6</v>
      </c>
      <c r="F119" s="38"/>
      <c r="G119" s="12">
        <f t="shared" si="17"/>
        <v>1690.8999999999999</v>
      </c>
      <c r="H119" s="38"/>
      <c r="I119" s="39">
        <f t="shared" si="12"/>
        <v>20.037600000000001</v>
      </c>
      <c r="J119" s="39">
        <f t="shared" si="16"/>
        <v>155.56280000000001</v>
      </c>
      <c r="K119" s="44"/>
      <c r="L119" s="45"/>
    </row>
    <row r="120" spans="1:12">
      <c r="A120" s="60">
        <v>43175</v>
      </c>
      <c r="B120" s="61">
        <v>170.6</v>
      </c>
      <c r="C120" s="62">
        <v>306.91000000000003</v>
      </c>
      <c r="D120" s="63" t="s">
        <v>30</v>
      </c>
      <c r="E120" s="63" t="s">
        <v>31</v>
      </c>
      <c r="F120" s="58" t="s">
        <v>32</v>
      </c>
      <c r="G120" s="12">
        <f t="shared" ref="G120:G132" si="18">G119+B120</f>
        <v>1861.4999999999998</v>
      </c>
      <c r="H120" s="38"/>
      <c r="I120" s="39">
        <f t="shared" ref="I120:I132" si="19">IF((D120="#2"),0.1387*B120,0.092*B120)</f>
        <v>15.6952</v>
      </c>
      <c r="J120" s="39">
        <f t="shared" ref="J120:J132" si="20">J119+I120</f>
        <v>171.25800000000001</v>
      </c>
      <c r="K120" s="44"/>
      <c r="L120" s="45"/>
    </row>
    <row r="121" spans="1:12">
      <c r="A121" s="60">
        <v>43228</v>
      </c>
      <c r="B121" s="61">
        <v>82</v>
      </c>
      <c r="C121" s="62">
        <v>147.52000000000001</v>
      </c>
      <c r="D121" s="63" t="s">
        <v>30</v>
      </c>
      <c r="E121" s="63" t="s">
        <v>33</v>
      </c>
      <c r="F121" s="58" t="s">
        <v>34</v>
      </c>
      <c r="G121" s="12">
        <f t="shared" si="18"/>
        <v>1943.4999999999998</v>
      </c>
      <c r="H121" s="38"/>
      <c r="I121" s="39">
        <f t="shared" si="19"/>
        <v>7.5439999999999996</v>
      </c>
      <c r="J121" s="39">
        <f t="shared" si="20"/>
        <v>178.80200000000002</v>
      </c>
      <c r="K121" s="44"/>
      <c r="L121" s="45"/>
    </row>
    <row r="122" spans="1:12">
      <c r="A122" s="60">
        <v>43391</v>
      </c>
      <c r="B122" s="61">
        <v>43.6</v>
      </c>
      <c r="C122" s="62">
        <v>95.44</v>
      </c>
      <c r="D122" s="63" t="s">
        <v>30</v>
      </c>
      <c r="E122" s="63" t="s">
        <v>35</v>
      </c>
      <c r="F122" s="58" t="s">
        <v>34</v>
      </c>
      <c r="G122" s="12">
        <f t="shared" si="18"/>
        <v>1987.0999999999997</v>
      </c>
      <c r="H122" s="38"/>
      <c r="I122" s="39">
        <f t="shared" si="19"/>
        <v>4.0111999999999997</v>
      </c>
      <c r="J122" s="39">
        <f t="shared" si="20"/>
        <v>182.81320000000002</v>
      </c>
      <c r="K122" s="44"/>
      <c r="L122" s="45"/>
    </row>
    <row r="123" spans="1:12">
      <c r="A123" s="60">
        <v>43438</v>
      </c>
      <c r="B123" s="61">
        <v>284.5</v>
      </c>
      <c r="C123" s="62">
        <v>564.4</v>
      </c>
      <c r="D123" s="63" t="s">
        <v>30</v>
      </c>
      <c r="E123" s="63" t="s">
        <v>35</v>
      </c>
      <c r="F123" s="58" t="s">
        <v>34</v>
      </c>
      <c r="G123" s="12">
        <f t="shared" si="18"/>
        <v>2271.5999999999995</v>
      </c>
      <c r="H123" s="38"/>
      <c r="I123" s="39">
        <f t="shared" si="19"/>
        <v>26.173999999999999</v>
      </c>
      <c r="J123" s="39">
        <f t="shared" si="20"/>
        <v>208.98720000000003</v>
      </c>
      <c r="K123" s="44"/>
      <c r="L123" s="45"/>
    </row>
    <row r="124" spans="1:12">
      <c r="A124" s="60">
        <v>43452</v>
      </c>
      <c r="B124" s="61">
        <v>224.3</v>
      </c>
      <c r="C124" s="62">
        <v>466.73</v>
      </c>
      <c r="D124" s="63" t="s">
        <v>30</v>
      </c>
      <c r="E124" s="63" t="s">
        <v>33</v>
      </c>
      <c r="F124" s="58" t="s">
        <v>34</v>
      </c>
      <c r="G124" s="12">
        <f t="shared" si="18"/>
        <v>2495.8999999999996</v>
      </c>
      <c r="H124" s="38"/>
      <c r="I124" s="39">
        <f t="shared" si="19"/>
        <v>20.6356</v>
      </c>
      <c r="J124" s="39">
        <f t="shared" si="20"/>
        <v>229.62280000000004</v>
      </c>
      <c r="K124" s="44"/>
      <c r="L124" s="45"/>
    </row>
    <row r="125" spans="1:12">
      <c r="A125" s="60">
        <v>43468</v>
      </c>
      <c r="B125" s="61">
        <v>227</v>
      </c>
      <c r="C125" s="62">
        <v>463.19</v>
      </c>
      <c r="D125" s="63" t="s">
        <v>30</v>
      </c>
      <c r="E125" s="63" t="s">
        <v>33</v>
      </c>
      <c r="F125" s="58" t="s">
        <v>34</v>
      </c>
      <c r="G125" s="12">
        <f t="shared" si="18"/>
        <v>2722.8999999999996</v>
      </c>
      <c r="H125" s="38"/>
      <c r="I125" s="39">
        <f t="shared" si="19"/>
        <v>20.884</v>
      </c>
      <c r="J125" s="39">
        <f t="shared" si="20"/>
        <v>250.50680000000006</v>
      </c>
      <c r="K125" s="44"/>
      <c r="L125" s="45"/>
    </row>
    <row r="126" spans="1:12">
      <c r="A126" s="60">
        <v>43482</v>
      </c>
      <c r="B126" s="61">
        <v>255.8</v>
      </c>
      <c r="C126" s="62">
        <v>537.14</v>
      </c>
      <c r="D126" s="63" t="s">
        <v>30</v>
      </c>
      <c r="E126" s="63" t="s">
        <v>33</v>
      </c>
      <c r="F126" s="58" t="s">
        <v>34</v>
      </c>
      <c r="G126" s="12">
        <f t="shared" si="18"/>
        <v>2978.7</v>
      </c>
      <c r="H126" s="38"/>
      <c r="I126" s="39">
        <f t="shared" si="19"/>
        <v>23.5336</v>
      </c>
      <c r="J126" s="39">
        <f t="shared" si="20"/>
        <v>274.04040000000003</v>
      </c>
      <c r="K126" s="44"/>
      <c r="L126" s="45"/>
    </row>
    <row r="127" spans="1:12">
      <c r="A127" s="60">
        <v>43497</v>
      </c>
      <c r="B127" s="61">
        <v>327.60000000000002</v>
      </c>
      <c r="C127" s="62">
        <v>679.57</v>
      </c>
      <c r="D127" s="63" t="s">
        <v>30</v>
      </c>
      <c r="E127" s="63" t="s">
        <v>33</v>
      </c>
      <c r="F127" s="58" t="s">
        <v>34</v>
      </c>
      <c r="G127" s="12">
        <f t="shared" si="18"/>
        <v>3306.2999999999997</v>
      </c>
      <c r="H127" s="38"/>
      <c r="I127" s="39">
        <f t="shared" si="19"/>
        <v>30.139200000000002</v>
      </c>
      <c r="J127" s="39">
        <f t="shared" si="20"/>
        <v>304.17960000000005</v>
      </c>
      <c r="K127" s="44"/>
      <c r="L127" s="45"/>
    </row>
    <row r="128" spans="1:12">
      <c r="A128" s="60">
        <v>43511</v>
      </c>
      <c r="B128" s="61">
        <v>207.6</v>
      </c>
      <c r="C128" s="62">
        <v>427.26</v>
      </c>
      <c r="D128" s="63" t="s">
        <v>30</v>
      </c>
      <c r="E128" s="63" t="s">
        <v>33</v>
      </c>
      <c r="F128" s="58" t="s">
        <v>10</v>
      </c>
      <c r="G128" s="12">
        <f t="shared" si="18"/>
        <v>3513.8999999999996</v>
      </c>
      <c r="H128" s="38"/>
      <c r="I128" s="39">
        <f t="shared" si="19"/>
        <v>19.0992</v>
      </c>
      <c r="J128" s="39">
        <f t="shared" si="20"/>
        <v>323.27880000000005</v>
      </c>
      <c r="K128" s="44"/>
      <c r="L128" s="45"/>
    </row>
    <row r="129" spans="1:12">
      <c r="A129" s="60">
        <v>43523</v>
      </c>
      <c r="B129" s="61">
        <v>202.7</v>
      </c>
      <c r="C129" s="62">
        <v>433.54</v>
      </c>
      <c r="D129" s="63" t="s">
        <v>30</v>
      </c>
      <c r="E129" s="63" t="s">
        <v>33</v>
      </c>
      <c r="F129" s="58" t="s">
        <v>34</v>
      </c>
      <c r="G129" s="12">
        <f t="shared" si="18"/>
        <v>3716.5999999999995</v>
      </c>
      <c r="H129" s="38"/>
      <c r="I129" s="39">
        <f t="shared" si="19"/>
        <v>18.648399999999999</v>
      </c>
      <c r="J129" s="39">
        <f t="shared" si="20"/>
        <v>341.92720000000003</v>
      </c>
      <c r="K129" s="44"/>
      <c r="L129" s="45"/>
    </row>
    <row r="130" spans="1:12">
      <c r="A130" s="60">
        <v>43538</v>
      </c>
      <c r="B130" s="61">
        <v>246.1</v>
      </c>
      <c r="C130" s="62">
        <v>511.47</v>
      </c>
      <c r="D130" s="63" t="s">
        <v>30</v>
      </c>
      <c r="E130" s="63" t="s">
        <v>33</v>
      </c>
      <c r="F130" s="58" t="s">
        <v>10</v>
      </c>
      <c r="G130" s="12">
        <f t="shared" si="18"/>
        <v>3962.6999999999994</v>
      </c>
      <c r="H130" s="38"/>
      <c r="I130" s="39">
        <f t="shared" si="19"/>
        <v>22.641199999999998</v>
      </c>
      <c r="J130" s="39">
        <f t="shared" si="20"/>
        <v>364.5684</v>
      </c>
      <c r="K130" s="44"/>
      <c r="L130" s="45"/>
    </row>
    <row r="131" spans="1:12">
      <c r="A131" s="60">
        <v>43551</v>
      </c>
      <c r="B131" s="61">
        <v>162.69999999999999</v>
      </c>
      <c r="C131" s="62">
        <v>323.42</v>
      </c>
      <c r="D131" s="63" t="s">
        <v>30</v>
      </c>
      <c r="E131" s="63" t="s">
        <v>33</v>
      </c>
      <c r="F131" s="58" t="s">
        <v>36</v>
      </c>
      <c r="G131" s="12">
        <f t="shared" si="18"/>
        <v>4125.3999999999996</v>
      </c>
      <c r="H131" s="38"/>
      <c r="I131" s="39">
        <f t="shared" si="19"/>
        <v>14.968399999999999</v>
      </c>
      <c r="J131" s="39">
        <f t="shared" si="20"/>
        <v>379.53679999999997</v>
      </c>
      <c r="K131" s="44"/>
      <c r="L131" s="45"/>
    </row>
    <row r="132" spans="1:12">
      <c r="A132" s="60">
        <v>43557</v>
      </c>
      <c r="B132" s="61">
        <v>48</v>
      </c>
      <c r="C132" s="62">
        <v>99.83</v>
      </c>
      <c r="D132" s="63" t="s">
        <v>30</v>
      </c>
      <c r="E132" s="63" t="s">
        <v>33</v>
      </c>
      <c r="F132" s="58" t="s">
        <v>10</v>
      </c>
      <c r="G132" s="12">
        <f t="shared" si="18"/>
        <v>4173.3999999999996</v>
      </c>
      <c r="H132" s="38"/>
      <c r="I132" s="39">
        <f t="shared" si="19"/>
        <v>4.4160000000000004</v>
      </c>
      <c r="J132" s="39">
        <f t="shared" si="20"/>
        <v>383.95279999999997</v>
      </c>
      <c r="K132" s="44"/>
      <c r="L132" s="45"/>
    </row>
    <row r="133" spans="1:12">
      <c r="A133" s="90"/>
      <c r="B133" s="91"/>
      <c r="C133" s="92"/>
      <c r="D133" s="93"/>
      <c r="E133" s="94" t="s">
        <v>52</v>
      </c>
      <c r="F133" s="90"/>
      <c r="G133" s="84"/>
      <c r="H133" s="90"/>
      <c r="I133" s="85"/>
      <c r="J133" s="85"/>
      <c r="K133" s="86">
        <f>G132+G104</f>
        <v>10049.1</v>
      </c>
      <c r="L133" s="87">
        <f>J132+J104</f>
        <v>1198.91239</v>
      </c>
    </row>
    <row r="134" spans="1:12" ht="13" thickBot="1">
      <c r="A134" s="46"/>
      <c r="B134" s="47"/>
      <c r="C134" s="48"/>
      <c r="D134" s="49"/>
      <c r="E134" s="49"/>
      <c r="F134" s="38"/>
      <c r="G134" s="12"/>
      <c r="H134" s="38"/>
      <c r="I134" s="39"/>
      <c r="J134" s="39"/>
      <c r="K134" s="44"/>
      <c r="L134" s="45"/>
    </row>
    <row r="135" spans="1:12" ht="16" customHeight="1" thickBot="1">
      <c r="A135" s="70" t="s">
        <v>46</v>
      </c>
      <c r="B135" s="71"/>
      <c r="C135" s="72"/>
      <c r="D135" s="73"/>
      <c r="E135" s="73"/>
      <c r="F135" s="67"/>
      <c r="G135" s="68"/>
      <c r="H135" s="67"/>
      <c r="I135" s="69"/>
      <c r="J135" s="69"/>
      <c r="K135" s="81"/>
      <c r="L135" s="82"/>
    </row>
    <row r="136" spans="1:12">
      <c r="A136" s="4">
        <v>42691</v>
      </c>
      <c r="B136" s="5">
        <v>59.1</v>
      </c>
      <c r="C136" s="6">
        <v>101.53</v>
      </c>
      <c r="D136" s="7" t="s">
        <v>2</v>
      </c>
      <c r="E136" s="7" t="s">
        <v>17</v>
      </c>
      <c r="F136" t="s">
        <v>10</v>
      </c>
      <c r="G136" s="11">
        <f>B136</f>
        <v>59.1</v>
      </c>
      <c r="I136" s="13">
        <f t="shared" si="12"/>
        <v>5.4371999999999998</v>
      </c>
      <c r="J136" s="13">
        <f>I136</f>
        <v>5.4371999999999998</v>
      </c>
    </row>
    <row r="137" spans="1:12">
      <c r="A137" s="40">
        <v>43048</v>
      </c>
      <c r="B137" s="41">
        <v>35.6</v>
      </c>
      <c r="C137" s="42">
        <v>64.040000000000006</v>
      </c>
      <c r="D137" s="43" t="s">
        <v>2</v>
      </c>
      <c r="E137" s="43" t="s">
        <v>17</v>
      </c>
      <c r="F137" s="38"/>
      <c r="G137" s="12">
        <f t="shared" si="17"/>
        <v>94.7</v>
      </c>
      <c r="H137" s="38"/>
      <c r="I137" s="39">
        <f t="shared" si="12"/>
        <v>3.2751999999999999</v>
      </c>
      <c r="J137" s="39">
        <f>J136+I137</f>
        <v>8.7123999999999988</v>
      </c>
      <c r="K137" s="44"/>
      <c r="L137" s="45"/>
    </row>
    <row r="138" spans="1:12">
      <c r="A138" s="60">
        <v>43433</v>
      </c>
      <c r="B138" s="61">
        <v>121.4</v>
      </c>
      <c r="C138" s="62">
        <v>240.23</v>
      </c>
      <c r="D138" s="63" t="s">
        <v>30</v>
      </c>
      <c r="E138" s="63" t="s">
        <v>37</v>
      </c>
      <c r="F138" s="58" t="s">
        <v>34</v>
      </c>
      <c r="G138" s="12">
        <f t="shared" ref="G138" si="21">G137+B138</f>
        <v>216.10000000000002</v>
      </c>
      <c r="H138" s="38"/>
      <c r="I138" s="39">
        <f t="shared" ref="I138" si="22">IF((D138="#2"),0.1387*B138,0.092*B138)</f>
        <v>11.168800000000001</v>
      </c>
      <c r="J138" s="39">
        <f>J137+I138</f>
        <v>19.8812</v>
      </c>
      <c r="K138" s="88"/>
      <c r="L138" s="88"/>
    </row>
    <row r="139" spans="1:12">
      <c r="A139" s="90"/>
      <c r="B139" s="91"/>
      <c r="C139" s="92"/>
      <c r="D139" s="93"/>
      <c r="E139" s="94" t="s">
        <v>53</v>
      </c>
      <c r="F139" s="90"/>
      <c r="G139" s="84"/>
      <c r="H139" s="90"/>
      <c r="I139" s="85"/>
      <c r="J139" s="85"/>
      <c r="K139" s="86">
        <f>G138</f>
        <v>216.10000000000002</v>
      </c>
      <c r="L139" s="86">
        <f>J138</f>
        <v>19.8812</v>
      </c>
    </row>
    <row r="140" spans="1:12" ht="13" thickBot="1">
      <c r="A140" s="46"/>
      <c r="B140" s="47"/>
      <c r="C140" s="48"/>
      <c r="D140" s="49"/>
      <c r="E140" s="49"/>
      <c r="F140" s="38"/>
      <c r="G140" s="12"/>
      <c r="H140" s="38"/>
      <c r="I140" s="39"/>
      <c r="J140" s="39"/>
      <c r="K140" s="44"/>
      <c r="L140" s="45"/>
    </row>
    <row r="141" spans="1:12" ht="16" customHeight="1" thickBot="1">
      <c r="A141" s="70" t="s">
        <v>47</v>
      </c>
      <c r="B141" s="71"/>
      <c r="C141" s="72"/>
      <c r="D141" s="73"/>
      <c r="E141" s="73"/>
      <c r="F141" s="67"/>
      <c r="G141" s="68"/>
      <c r="H141" s="67"/>
      <c r="I141" s="69"/>
      <c r="J141" s="69"/>
      <c r="K141" s="81"/>
      <c r="L141" s="82"/>
    </row>
    <row r="142" spans="1:12">
      <c r="A142" s="3">
        <v>42017</v>
      </c>
      <c r="B142" s="1">
        <v>332.7</v>
      </c>
      <c r="C142" s="2">
        <v>864.69</v>
      </c>
      <c r="D142" t="s">
        <v>5</v>
      </c>
      <c r="E142" t="s">
        <v>8</v>
      </c>
      <c r="F142" t="s">
        <v>11</v>
      </c>
      <c r="G142" s="11">
        <f>B142</f>
        <v>332.7</v>
      </c>
      <c r="I142" s="13">
        <f t="shared" si="12"/>
        <v>46.145489999999995</v>
      </c>
      <c r="J142" s="13">
        <f>I142</f>
        <v>46.145489999999995</v>
      </c>
    </row>
    <row r="143" spans="1:12">
      <c r="A143" s="3">
        <v>42045</v>
      </c>
      <c r="B143" s="1">
        <v>307.7</v>
      </c>
      <c r="C143" s="2">
        <v>768.94</v>
      </c>
      <c r="D143" t="s">
        <v>5</v>
      </c>
      <c r="E143" t="s">
        <v>8</v>
      </c>
      <c r="F143" t="s">
        <v>11</v>
      </c>
      <c r="G143" s="12">
        <f t="shared" si="17"/>
        <v>640.4</v>
      </c>
      <c r="I143" s="13">
        <f t="shared" si="12"/>
        <v>42.677989999999994</v>
      </c>
      <c r="J143" s="13">
        <f t="shared" ref="J143:J160" si="23">J142+I143</f>
        <v>88.823479999999989</v>
      </c>
    </row>
    <row r="144" spans="1:12">
      <c r="A144" s="3">
        <v>42072</v>
      </c>
      <c r="B144" s="1">
        <v>295.7</v>
      </c>
      <c r="C144" s="2">
        <v>827.66</v>
      </c>
      <c r="D144" t="s">
        <v>5</v>
      </c>
      <c r="E144" t="s">
        <v>8</v>
      </c>
      <c r="F144" t="s">
        <v>11</v>
      </c>
      <c r="G144" s="12">
        <f t="shared" si="17"/>
        <v>936.09999999999991</v>
      </c>
      <c r="I144" s="13">
        <f t="shared" si="12"/>
        <v>41.013589999999994</v>
      </c>
      <c r="J144" s="13">
        <f t="shared" si="23"/>
        <v>129.83706999999998</v>
      </c>
    </row>
    <row r="145" spans="1:12">
      <c r="A145" s="3">
        <v>42118</v>
      </c>
      <c r="B145" s="1">
        <v>261</v>
      </c>
      <c r="C145" s="2">
        <v>639.19000000000005</v>
      </c>
      <c r="D145" t="s">
        <v>5</v>
      </c>
      <c r="E145" t="s">
        <v>8</v>
      </c>
      <c r="F145" t="s">
        <v>11</v>
      </c>
      <c r="G145" s="12">
        <f t="shared" si="17"/>
        <v>1197.0999999999999</v>
      </c>
      <c r="I145" s="13">
        <f t="shared" si="12"/>
        <v>36.200699999999998</v>
      </c>
      <c r="J145" s="13">
        <f t="shared" si="23"/>
        <v>166.03776999999997</v>
      </c>
    </row>
    <row r="146" spans="1:12">
      <c r="A146" s="3">
        <v>42361</v>
      </c>
      <c r="B146" s="1">
        <v>154.9</v>
      </c>
      <c r="C146" s="2">
        <v>320.49</v>
      </c>
      <c r="D146" t="s">
        <v>5</v>
      </c>
      <c r="E146" t="s">
        <v>8</v>
      </c>
      <c r="F146" t="s">
        <v>10</v>
      </c>
      <c r="G146" s="12">
        <f t="shared" si="17"/>
        <v>1352</v>
      </c>
      <c r="I146" s="13">
        <f t="shared" si="12"/>
        <v>21.484629999999999</v>
      </c>
      <c r="J146" s="13">
        <f t="shared" si="23"/>
        <v>187.52239999999998</v>
      </c>
    </row>
    <row r="147" spans="1:12">
      <c r="A147" s="3">
        <v>42380</v>
      </c>
      <c r="B147" s="1">
        <v>125.9</v>
      </c>
      <c r="C147" s="2">
        <v>260.49</v>
      </c>
      <c r="D147" t="s">
        <v>5</v>
      </c>
      <c r="E147" t="s">
        <v>8</v>
      </c>
      <c r="F147" t="s">
        <v>10</v>
      </c>
      <c r="G147" s="12">
        <f t="shared" si="17"/>
        <v>1477.9</v>
      </c>
      <c r="I147" s="13">
        <f t="shared" si="12"/>
        <v>17.462329999999998</v>
      </c>
      <c r="J147" s="13">
        <f t="shared" si="23"/>
        <v>204.98472999999998</v>
      </c>
    </row>
    <row r="148" spans="1:12">
      <c r="A148" s="3">
        <v>42422</v>
      </c>
      <c r="B148" s="1">
        <v>367.8</v>
      </c>
      <c r="C148" s="2">
        <v>760.98</v>
      </c>
      <c r="D148" t="s">
        <v>5</v>
      </c>
      <c r="E148" t="s">
        <v>8</v>
      </c>
      <c r="F148" t="s">
        <v>10</v>
      </c>
      <c r="G148" s="12">
        <f t="shared" si="17"/>
        <v>1845.7</v>
      </c>
      <c r="I148" s="13">
        <f t="shared" si="12"/>
        <v>51.013860000000001</v>
      </c>
      <c r="J148" s="13">
        <f t="shared" si="23"/>
        <v>255.99858999999998</v>
      </c>
    </row>
    <row r="149" spans="1:12">
      <c r="A149" s="3">
        <v>42448</v>
      </c>
      <c r="B149" s="1">
        <v>151.80000000000001</v>
      </c>
      <c r="C149" s="2">
        <v>314.07</v>
      </c>
      <c r="D149" t="s">
        <v>5</v>
      </c>
      <c r="E149" t="s">
        <v>8</v>
      </c>
      <c r="F149" t="s">
        <v>10</v>
      </c>
      <c r="G149" s="12">
        <f t="shared" si="17"/>
        <v>1997.5</v>
      </c>
      <c r="I149" s="13">
        <f t="shared" si="12"/>
        <v>21.054659999999998</v>
      </c>
      <c r="J149" s="13">
        <f t="shared" si="23"/>
        <v>277.05324999999999</v>
      </c>
    </row>
    <row r="150" spans="1:12">
      <c r="A150" s="3">
        <v>42471</v>
      </c>
      <c r="B150" s="1">
        <v>133.30000000000001</v>
      </c>
      <c r="C150" s="2">
        <v>275.8</v>
      </c>
      <c r="D150" t="s">
        <v>5</v>
      </c>
      <c r="E150" t="s">
        <v>8</v>
      </c>
      <c r="F150" t="s">
        <v>10</v>
      </c>
      <c r="G150" s="12">
        <f t="shared" si="17"/>
        <v>2130.8000000000002</v>
      </c>
      <c r="I150" s="13">
        <f t="shared" si="12"/>
        <v>18.488710000000001</v>
      </c>
      <c r="J150" s="13">
        <f t="shared" si="23"/>
        <v>295.54196000000002</v>
      </c>
    </row>
    <row r="151" spans="1:12">
      <c r="A151" s="3">
        <v>42521</v>
      </c>
      <c r="B151" s="1">
        <v>101</v>
      </c>
      <c r="C151" s="2">
        <v>208.97</v>
      </c>
      <c r="D151" t="s">
        <v>5</v>
      </c>
      <c r="E151" t="s">
        <v>8</v>
      </c>
      <c r="F151" t="s">
        <v>10</v>
      </c>
      <c r="G151" s="12">
        <f t="shared" si="17"/>
        <v>2231.8000000000002</v>
      </c>
      <c r="I151" s="13">
        <f t="shared" si="12"/>
        <v>14.008699999999999</v>
      </c>
      <c r="J151" s="13">
        <f t="shared" si="23"/>
        <v>309.55065999999999</v>
      </c>
    </row>
    <row r="152" spans="1:12">
      <c r="A152" s="3">
        <v>42684</v>
      </c>
      <c r="B152" s="1">
        <v>122.6</v>
      </c>
      <c r="C152" s="2">
        <v>225.84</v>
      </c>
      <c r="D152" t="s">
        <v>5</v>
      </c>
      <c r="E152" t="s">
        <v>8</v>
      </c>
      <c r="F152" t="s">
        <v>10</v>
      </c>
      <c r="G152" s="12">
        <f t="shared" si="17"/>
        <v>2354.4</v>
      </c>
      <c r="I152" s="13">
        <f t="shared" si="12"/>
        <v>17.004619999999999</v>
      </c>
      <c r="J152" s="13">
        <f t="shared" si="23"/>
        <v>326.55527999999998</v>
      </c>
    </row>
    <row r="153" spans="1:12">
      <c r="A153" s="3">
        <v>42723</v>
      </c>
      <c r="B153" s="1">
        <v>293.5</v>
      </c>
      <c r="C153" s="2">
        <v>593.63</v>
      </c>
      <c r="D153" t="s">
        <v>5</v>
      </c>
      <c r="E153" t="s">
        <v>8</v>
      </c>
      <c r="G153" s="12">
        <f t="shared" si="17"/>
        <v>2647.9</v>
      </c>
      <c r="I153" s="13">
        <f t="shared" si="12"/>
        <v>40.708449999999999</v>
      </c>
      <c r="J153" s="13">
        <f t="shared" si="23"/>
        <v>367.26373000000001</v>
      </c>
    </row>
    <row r="154" spans="1:12">
      <c r="A154" s="3">
        <v>42759</v>
      </c>
      <c r="B154" s="1">
        <v>331</v>
      </c>
      <c r="C154" s="2">
        <v>684.38</v>
      </c>
      <c r="D154" t="s">
        <v>5</v>
      </c>
      <c r="E154" t="s">
        <v>8</v>
      </c>
      <c r="G154" s="12">
        <f t="shared" si="17"/>
        <v>2978.9</v>
      </c>
      <c r="I154" s="13">
        <f t="shared" si="12"/>
        <v>45.909699999999994</v>
      </c>
      <c r="J154" s="13">
        <f t="shared" si="23"/>
        <v>413.17343</v>
      </c>
    </row>
    <row r="155" spans="1:12">
      <c r="A155" s="3">
        <v>42794</v>
      </c>
      <c r="B155" s="1">
        <v>302.5</v>
      </c>
      <c r="C155" s="2">
        <v>632.86</v>
      </c>
      <c r="D155" t="s">
        <v>5</v>
      </c>
      <c r="E155" t="s">
        <v>8</v>
      </c>
      <c r="G155" s="12">
        <f t="shared" si="17"/>
        <v>3281.4</v>
      </c>
      <c r="I155" s="13">
        <f t="shared" si="12"/>
        <v>41.95675</v>
      </c>
      <c r="J155" s="13">
        <f t="shared" si="23"/>
        <v>455.13018</v>
      </c>
    </row>
    <row r="156" spans="1:12">
      <c r="A156" s="3">
        <v>42831</v>
      </c>
      <c r="B156" s="1">
        <v>312.3</v>
      </c>
      <c r="C156" s="2">
        <v>629.94000000000005</v>
      </c>
      <c r="D156" t="s">
        <v>5</v>
      </c>
      <c r="E156" t="s">
        <v>8</v>
      </c>
      <c r="G156" s="12">
        <f t="shared" si="17"/>
        <v>3593.7000000000003</v>
      </c>
      <c r="I156" s="13">
        <f t="shared" si="12"/>
        <v>43.316009999999999</v>
      </c>
      <c r="J156" s="13">
        <f t="shared" si="23"/>
        <v>498.44619</v>
      </c>
    </row>
    <row r="157" spans="1:12">
      <c r="A157" s="3">
        <v>43052</v>
      </c>
      <c r="B157" s="1">
        <v>186.7</v>
      </c>
      <c r="C157" s="2">
        <v>391.88</v>
      </c>
      <c r="D157" t="s">
        <v>5</v>
      </c>
      <c r="E157" t="s">
        <v>8</v>
      </c>
      <c r="G157" s="12">
        <f t="shared" si="17"/>
        <v>3780.4</v>
      </c>
      <c r="I157" s="13">
        <f t="shared" si="12"/>
        <v>25.895289999999996</v>
      </c>
      <c r="J157" s="13">
        <f t="shared" si="23"/>
        <v>524.34148000000005</v>
      </c>
    </row>
    <row r="158" spans="1:12">
      <c r="A158" s="3">
        <v>43090</v>
      </c>
      <c r="B158">
        <v>97</v>
      </c>
      <c r="C158" s="2">
        <v>203.6</v>
      </c>
      <c r="D158" t="s">
        <v>5</v>
      </c>
      <c r="E158" t="s">
        <v>8</v>
      </c>
      <c r="G158" s="12">
        <f t="shared" si="17"/>
        <v>3877.4</v>
      </c>
      <c r="I158" s="13">
        <f t="shared" si="12"/>
        <v>13.453899999999999</v>
      </c>
      <c r="J158" s="13">
        <f t="shared" si="23"/>
        <v>537.79538000000002</v>
      </c>
    </row>
    <row r="159" spans="1:12">
      <c r="A159" s="3">
        <v>43098</v>
      </c>
      <c r="B159" s="1">
        <v>407.7</v>
      </c>
      <c r="C159" s="2">
        <v>855.76</v>
      </c>
      <c r="D159" t="s">
        <v>5</v>
      </c>
      <c r="E159" t="s">
        <v>8</v>
      </c>
      <c r="G159" s="12">
        <f t="shared" si="17"/>
        <v>4285.1000000000004</v>
      </c>
      <c r="I159" s="13">
        <f t="shared" si="12"/>
        <v>56.547989999999992</v>
      </c>
      <c r="J159" s="13">
        <f t="shared" si="23"/>
        <v>594.34337000000005</v>
      </c>
    </row>
    <row r="160" spans="1:12">
      <c r="A160" s="35">
        <v>43130</v>
      </c>
      <c r="B160" s="36">
        <v>371.9</v>
      </c>
      <c r="C160" s="37">
        <v>780.62</v>
      </c>
      <c r="D160" s="38" t="s">
        <v>5</v>
      </c>
      <c r="E160" s="38" t="s">
        <v>8</v>
      </c>
      <c r="F160" s="38"/>
      <c r="G160" s="12">
        <f t="shared" si="17"/>
        <v>4657</v>
      </c>
      <c r="H160" s="38"/>
      <c r="I160" s="39">
        <f t="shared" si="12"/>
        <v>51.582529999999991</v>
      </c>
      <c r="J160" s="39">
        <f t="shared" si="23"/>
        <v>645.92590000000007</v>
      </c>
      <c r="K160" s="44"/>
      <c r="L160" s="45"/>
    </row>
    <row r="161" spans="1:12">
      <c r="A161" s="55">
        <v>43171</v>
      </c>
      <c r="B161" s="56">
        <v>339.9</v>
      </c>
      <c r="C161" s="57">
        <v>713.45</v>
      </c>
      <c r="D161" s="58" t="s">
        <v>40</v>
      </c>
      <c r="E161" s="58" t="s">
        <v>41</v>
      </c>
      <c r="F161" s="58" t="s">
        <v>34</v>
      </c>
      <c r="G161" s="12">
        <f t="shared" ref="G161:G167" si="24">G160+B161</f>
        <v>4996.8999999999996</v>
      </c>
      <c r="H161" s="38"/>
      <c r="I161" s="39">
        <f t="shared" ref="I161:I167" si="25">IF((D161="#2"),0.1387*B161,0.092*B161)</f>
        <v>47.144129999999997</v>
      </c>
      <c r="J161" s="39">
        <f t="shared" ref="J161:J167" si="26">J160+I161</f>
        <v>693.07003000000009</v>
      </c>
      <c r="K161" s="44"/>
      <c r="L161" s="45"/>
    </row>
    <row r="162" spans="1:12">
      <c r="A162" s="55">
        <v>43209</v>
      </c>
      <c r="B162" s="56">
        <v>277.7</v>
      </c>
      <c r="C162" s="57">
        <v>708.77</v>
      </c>
      <c r="D162" s="58" t="s">
        <v>40</v>
      </c>
      <c r="E162" s="58" t="s">
        <v>41</v>
      </c>
      <c r="F162" s="58" t="s">
        <v>34</v>
      </c>
      <c r="G162" s="12">
        <f t="shared" si="24"/>
        <v>5274.5999999999995</v>
      </c>
      <c r="H162" s="38"/>
      <c r="I162" s="39">
        <f t="shared" si="25"/>
        <v>38.516989999999993</v>
      </c>
      <c r="J162" s="39">
        <f t="shared" si="26"/>
        <v>731.58702000000005</v>
      </c>
      <c r="K162" s="44"/>
      <c r="L162" s="45"/>
    </row>
    <row r="163" spans="1:12">
      <c r="A163" s="55">
        <v>43405</v>
      </c>
      <c r="B163" s="56">
        <v>239.7</v>
      </c>
      <c r="C163" s="57">
        <v>684.66</v>
      </c>
      <c r="D163" s="58" t="s">
        <v>40</v>
      </c>
      <c r="E163" s="58" t="s">
        <v>41</v>
      </c>
      <c r="F163" s="58" t="s">
        <v>34</v>
      </c>
      <c r="G163" s="12">
        <f t="shared" si="24"/>
        <v>5514.2999999999993</v>
      </c>
      <c r="H163" s="38"/>
      <c r="I163" s="39">
        <f t="shared" si="25"/>
        <v>33.246389999999998</v>
      </c>
      <c r="J163" s="39">
        <f t="shared" si="26"/>
        <v>764.83341000000007</v>
      </c>
      <c r="K163" s="44"/>
      <c r="L163" s="45"/>
    </row>
    <row r="164" spans="1:12">
      <c r="A164" s="55">
        <v>43447</v>
      </c>
      <c r="B164" s="56">
        <v>351</v>
      </c>
      <c r="C164" s="57">
        <v>861.46</v>
      </c>
      <c r="D164" s="58" t="s">
        <v>40</v>
      </c>
      <c r="E164" s="58" t="s">
        <v>41</v>
      </c>
      <c r="F164" s="58" t="s">
        <v>34</v>
      </c>
      <c r="G164" s="12">
        <f t="shared" si="24"/>
        <v>5865.2999999999993</v>
      </c>
      <c r="H164" s="38"/>
      <c r="I164" s="39">
        <f t="shared" si="25"/>
        <v>48.683699999999995</v>
      </c>
      <c r="J164" s="39">
        <f t="shared" si="26"/>
        <v>813.51711000000012</v>
      </c>
      <c r="K164" s="44"/>
      <c r="L164" s="45"/>
    </row>
    <row r="165" spans="1:12">
      <c r="A165" s="55">
        <v>43483</v>
      </c>
      <c r="B165" s="56">
        <v>331.8</v>
      </c>
      <c r="C165" s="57">
        <v>806.21</v>
      </c>
      <c r="D165" s="58" t="s">
        <v>40</v>
      </c>
      <c r="E165" s="58" t="s">
        <v>41</v>
      </c>
      <c r="F165" s="58" t="s">
        <v>34</v>
      </c>
      <c r="G165" s="12">
        <f t="shared" si="24"/>
        <v>6197.0999999999995</v>
      </c>
      <c r="H165" s="38"/>
      <c r="I165" s="39">
        <f t="shared" si="25"/>
        <v>46.020659999999999</v>
      </c>
      <c r="J165" s="39">
        <f t="shared" si="26"/>
        <v>859.53777000000014</v>
      </c>
      <c r="K165" s="44"/>
      <c r="L165" s="45"/>
    </row>
    <row r="166" spans="1:12">
      <c r="A166" s="55">
        <v>43514</v>
      </c>
      <c r="B166" s="56">
        <v>342.7</v>
      </c>
      <c r="C166" s="57">
        <v>854.63</v>
      </c>
      <c r="D166" s="58" t="s">
        <v>40</v>
      </c>
      <c r="E166" s="58" t="s">
        <v>41</v>
      </c>
      <c r="F166" s="58" t="s">
        <v>10</v>
      </c>
      <c r="G166" s="12">
        <f t="shared" si="24"/>
        <v>6539.7999999999993</v>
      </c>
      <c r="H166" s="38"/>
      <c r="I166" s="39">
        <f t="shared" si="25"/>
        <v>47.532489999999996</v>
      </c>
      <c r="J166" s="39">
        <f t="shared" si="26"/>
        <v>907.07026000000019</v>
      </c>
      <c r="K166" s="44"/>
      <c r="L166" s="45"/>
    </row>
    <row r="167" spans="1:12">
      <c r="A167" s="55">
        <v>43550</v>
      </c>
      <c r="B167" s="56">
        <v>344.4</v>
      </c>
      <c r="C167" s="57">
        <v>857.83</v>
      </c>
      <c r="D167" s="58" t="s">
        <v>40</v>
      </c>
      <c r="E167" s="58" t="s">
        <v>41</v>
      </c>
      <c r="F167" s="58" t="s">
        <v>10</v>
      </c>
      <c r="G167" s="12">
        <f t="shared" si="24"/>
        <v>6884.1999999999989</v>
      </c>
      <c r="H167" s="38"/>
      <c r="I167" s="39">
        <f t="shared" si="25"/>
        <v>47.76827999999999</v>
      </c>
      <c r="J167" s="39">
        <f t="shared" si="26"/>
        <v>954.83854000000019</v>
      </c>
      <c r="K167" s="44"/>
      <c r="L167" s="45"/>
    </row>
    <row r="168" spans="1:12">
      <c r="A168" s="90"/>
      <c r="B168" s="95"/>
      <c r="C168" s="96"/>
      <c r="D168" s="90"/>
      <c r="E168" s="97" t="s">
        <v>55</v>
      </c>
      <c r="F168" s="90"/>
      <c r="G168" s="84"/>
      <c r="H168" s="90"/>
      <c r="I168" s="85"/>
      <c r="J168" s="85"/>
      <c r="K168" s="86">
        <f>G167</f>
        <v>6884.1999999999989</v>
      </c>
      <c r="L168" s="86">
        <f>J167</f>
        <v>954.83854000000019</v>
      </c>
    </row>
    <row r="169" spans="1:12" ht="13" thickBot="1">
      <c r="A169" s="35"/>
      <c r="B169" s="36"/>
      <c r="C169" s="37"/>
      <c r="D169" s="38"/>
      <c r="E169" s="38"/>
      <c r="F169" s="38"/>
      <c r="G169" s="12"/>
      <c r="H169" s="38"/>
      <c r="I169" s="39"/>
      <c r="J169" s="39"/>
      <c r="K169" s="44"/>
      <c r="L169" s="45"/>
    </row>
    <row r="170" spans="1:12" ht="16" customHeight="1" thickBot="1">
      <c r="A170" s="64" t="s">
        <v>48</v>
      </c>
      <c r="B170" s="65"/>
      <c r="C170" s="66"/>
      <c r="D170" s="67"/>
      <c r="E170" s="67"/>
      <c r="F170" s="67"/>
      <c r="G170" s="68"/>
      <c r="H170" s="67"/>
      <c r="I170" s="69"/>
      <c r="J170" s="69"/>
      <c r="K170" s="44"/>
      <c r="L170" s="45"/>
    </row>
    <row r="171" spans="1:12">
      <c r="A171" s="4">
        <v>42026</v>
      </c>
      <c r="B171" s="5">
        <v>142.69999999999999</v>
      </c>
      <c r="C171" s="6">
        <v>276.45999999999998</v>
      </c>
      <c r="D171" s="7" t="s">
        <v>2</v>
      </c>
      <c r="E171" s="7" t="s">
        <v>4</v>
      </c>
      <c r="F171" s="7" t="s">
        <v>11</v>
      </c>
      <c r="G171" s="11">
        <f>B171</f>
        <v>142.69999999999999</v>
      </c>
      <c r="I171" s="13">
        <f t="shared" si="12"/>
        <v>13.128399999999999</v>
      </c>
      <c r="J171" s="13">
        <f>I171</f>
        <v>13.128399999999999</v>
      </c>
    </row>
    <row r="172" spans="1:12">
      <c r="A172" s="4">
        <v>42051</v>
      </c>
      <c r="B172" s="5">
        <v>153.9</v>
      </c>
      <c r="C172" s="6">
        <v>297.75</v>
      </c>
      <c r="D172" s="7" t="s">
        <v>2</v>
      </c>
      <c r="E172" s="7" t="s">
        <v>4</v>
      </c>
      <c r="F172" s="7" t="s">
        <v>11</v>
      </c>
      <c r="G172" s="12">
        <f t="shared" si="17"/>
        <v>296.60000000000002</v>
      </c>
      <c r="I172" s="13">
        <f t="shared" si="12"/>
        <v>14.158800000000001</v>
      </c>
      <c r="J172" s="13">
        <f t="shared" ref="J172:J192" si="27">J171+I172</f>
        <v>27.287199999999999</v>
      </c>
    </row>
    <row r="173" spans="1:12">
      <c r="A173" s="4">
        <v>42082</v>
      </c>
      <c r="B173" s="5">
        <v>118.7</v>
      </c>
      <c r="C173" s="6">
        <v>230.9</v>
      </c>
      <c r="D173" s="7" t="s">
        <v>2</v>
      </c>
      <c r="E173" s="7" t="s">
        <v>4</v>
      </c>
      <c r="F173" s="7" t="s">
        <v>11</v>
      </c>
      <c r="G173" s="12">
        <f t="shared" si="17"/>
        <v>415.3</v>
      </c>
      <c r="I173" s="13">
        <f t="shared" si="12"/>
        <v>10.920400000000001</v>
      </c>
      <c r="J173" s="13">
        <f t="shared" si="27"/>
        <v>38.207599999999999</v>
      </c>
    </row>
    <row r="174" spans="1:12">
      <c r="A174" s="4">
        <v>42121</v>
      </c>
      <c r="B174" s="5">
        <v>91.7</v>
      </c>
      <c r="C174" s="6">
        <v>179.63</v>
      </c>
      <c r="D174" s="7" t="s">
        <v>2</v>
      </c>
      <c r="E174" s="7" t="s">
        <v>4</v>
      </c>
      <c r="F174" s="7" t="s">
        <v>11</v>
      </c>
      <c r="G174" s="12">
        <f t="shared" si="17"/>
        <v>507</v>
      </c>
      <c r="I174" s="13">
        <f t="shared" si="12"/>
        <v>8.4364000000000008</v>
      </c>
      <c r="J174" s="13">
        <f t="shared" si="27"/>
        <v>46.643999999999998</v>
      </c>
    </row>
    <row r="175" spans="1:12">
      <c r="A175" s="4">
        <v>42335</v>
      </c>
      <c r="B175" s="5">
        <v>110.9</v>
      </c>
      <c r="C175" s="6">
        <v>182.87</v>
      </c>
      <c r="D175" s="7" t="s">
        <v>2</v>
      </c>
      <c r="E175" s="7" t="s">
        <v>4</v>
      </c>
      <c r="F175" s="7" t="s">
        <v>10</v>
      </c>
      <c r="G175" s="12">
        <f t="shared" si="17"/>
        <v>617.9</v>
      </c>
      <c r="I175" s="13">
        <f t="shared" si="12"/>
        <v>10.2028</v>
      </c>
      <c r="J175" s="13">
        <f t="shared" si="27"/>
        <v>56.846800000000002</v>
      </c>
    </row>
    <row r="176" spans="1:12">
      <c r="A176" s="4">
        <v>42392</v>
      </c>
      <c r="B176" s="5">
        <v>178.7</v>
      </c>
      <c r="C176" s="6">
        <v>294.68</v>
      </c>
      <c r="D176" s="7" t="s">
        <v>2</v>
      </c>
      <c r="E176" s="7" t="s">
        <v>4</v>
      </c>
      <c r="F176" s="7" t="s">
        <v>10</v>
      </c>
      <c r="G176" s="12">
        <f t="shared" si="17"/>
        <v>796.59999999999991</v>
      </c>
      <c r="I176" s="13">
        <f t="shared" si="12"/>
        <v>16.4404</v>
      </c>
      <c r="J176" s="13">
        <f t="shared" si="27"/>
        <v>73.287199999999999</v>
      </c>
    </row>
    <row r="177" spans="1:12">
      <c r="A177" s="4">
        <v>42418</v>
      </c>
      <c r="B177" s="5">
        <v>110.2</v>
      </c>
      <c r="C177" s="6">
        <v>181.72</v>
      </c>
      <c r="D177" s="7" t="s">
        <v>2</v>
      </c>
      <c r="E177" s="7" t="s">
        <v>4</v>
      </c>
      <c r="F177" s="7" t="s">
        <v>10</v>
      </c>
      <c r="G177" s="12">
        <f t="shared" si="17"/>
        <v>906.8</v>
      </c>
      <c r="I177" s="13">
        <f t="shared" si="12"/>
        <v>10.138400000000001</v>
      </c>
      <c r="J177" s="13">
        <f t="shared" si="27"/>
        <v>83.425600000000003</v>
      </c>
    </row>
    <row r="178" spans="1:12">
      <c r="A178" s="4">
        <v>42443</v>
      </c>
      <c r="B178" s="5">
        <v>75.599999999999994</v>
      </c>
      <c r="C178" s="6">
        <v>124.66</v>
      </c>
      <c r="D178" s="7" t="s">
        <v>2</v>
      </c>
      <c r="E178" s="7" t="s">
        <v>4</v>
      </c>
      <c r="F178" s="7" t="s">
        <v>10</v>
      </c>
      <c r="G178" s="12">
        <f t="shared" si="17"/>
        <v>982.4</v>
      </c>
      <c r="I178" s="13">
        <f t="shared" si="12"/>
        <v>6.9551999999999996</v>
      </c>
      <c r="J178" s="13">
        <f t="shared" si="27"/>
        <v>90.380800000000008</v>
      </c>
    </row>
    <row r="179" spans="1:12">
      <c r="A179" s="4">
        <v>42474</v>
      </c>
      <c r="B179" s="5">
        <v>87.5</v>
      </c>
      <c r="C179" s="6">
        <v>144.29</v>
      </c>
      <c r="D179" s="7" t="s">
        <v>2</v>
      </c>
      <c r="E179" s="7" t="s">
        <v>4</v>
      </c>
      <c r="F179" s="7" t="s">
        <v>10</v>
      </c>
      <c r="G179" s="12">
        <f t="shared" si="17"/>
        <v>1069.9000000000001</v>
      </c>
      <c r="I179" s="13">
        <f t="shared" si="12"/>
        <v>8.0500000000000007</v>
      </c>
      <c r="J179" s="13">
        <f t="shared" si="27"/>
        <v>98.430800000000005</v>
      </c>
    </row>
    <row r="180" spans="1:12">
      <c r="A180" s="4">
        <v>42660</v>
      </c>
      <c r="B180" s="5">
        <v>31.4</v>
      </c>
      <c r="C180" s="6">
        <v>55.5</v>
      </c>
      <c r="D180" s="7" t="s">
        <v>2</v>
      </c>
      <c r="E180" s="7" t="s">
        <v>4</v>
      </c>
      <c r="F180" s="7" t="s">
        <v>10</v>
      </c>
      <c r="G180" s="12">
        <f t="shared" si="17"/>
        <v>1101.3000000000002</v>
      </c>
      <c r="I180" s="13">
        <f t="shared" si="12"/>
        <v>2.8887999999999998</v>
      </c>
      <c r="J180" s="13">
        <f t="shared" si="27"/>
        <v>101.31960000000001</v>
      </c>
    </row>
    <row r="181" spans="1:12">
      <c r="A181" s="4">
        <v>42691</v>
      </c>
      <c r="B181" s="5">
        <v>77.099999999999994</v>
      </c>
      <c r="C181" s="6">
        <v>132.46</v>
      </c>
      <c r="D181" s="7" t="s">
        <v>2</v>
      </c>
      <c r="E181" s="7" t="s">
        <v>4</v>
      </c>
      <c r="F181" s="7" t="s">
        <v>10</v>
      </c>
      <c r="G181" s="12">
        <f t="shared" si="17"/>
        <v>1178.4000000000001</v>
      </c>
      <c r="I181" s="13">
        <f t="shared" si="12"/>
        <v>7.0931999999999995</v>
      </c>
      <c r="J181" s="13">
        <f t="shared" si="27"/>
        <v>108.4128</v>
      </c>
    </row>
    <row r="182" spans="1:12">
      <c r="A182" s="4">
        <v>42705</v>
      </c>
      <c r="B182" s="5">
        <v>30.4</v>
      </c>
      <c r="C182" s="6">
        <v>50.13</v>
      </c>
      <c r="D182" s="7" t="s">
        <v>2</v>
      </c>
      <c r="E182" s="7" t="s">
        <v>4</v>
      </c>
      <c r="F182" s="7" t="s">
        <v>10</v>
      </c>
      <c r="G182" s="12">
        <f t="shared" si="17"/>
        <v>1208.8000000000002</v>
      </c>
      <c r="I182" s="13">
        <f t="shared" si="12"/>
        <v>2.7967999999999997</v>
      </c>
      <c r="J182" s="13">
        <f t="shared" si="27"/>
        <v>111.20960000000001</v>
      </c>
    </row>
    <row r="183" spans="1:12">
      <c r="A183" s="4">
        <v>42717</v>
      </c>
      <c r="B183" s="5">
        <v>100.3</v>
      </c>
      <c r="C183" s="6">
        <v>183.1</v>
      </c>
      <c r="D183" s="7" t="s">
        <v>2</v>
      </c>
      <c r="E183" s="7" t="s">
        <v>4</v>
      </c>
      <c r="F183" s="7"/>
      <c r="G183" s="12">
        <f t="shared" si="17"/>
        <v>1309.1000000000001</v>
      </c>
      <c r="I183" s="13">
        <f t="shared" si="12"/>
        <v>9.2275999999999989</v>
      </c>
      <c r="J183" s="13">
        <f t="shared" si="27"/>
        <v>120.4372</v>
      </c>
    </row>
    <row r="184" spans="1:12">
      <c r="A184" s="4">
        <v>42747</v>
      </c>
      <c r="B184" s="5">
        <v>115.8</v>
      </c>
      <c r="C184" s="6">
        <v>242.37</v>
      </c>
      <c r="D184" s="7" t="s">
        <v>2</v>
      </c>
      <c r="E184" s="7" t="s">
        <v>4</v>
      </c>
      <c r="F184" s="7"/>
      <c r="G184" s="12">
        <f t="shared" si="17"/>
        <v>1424.9</v>
      </c>
      <c r="I184" s="13">
        <f t="shared" si="12"/>
        <v>10.653599999999999</v>
      </c>
      <c r="J184" s="13">
        <f t="shared" si="27"/>
        <v>131.0908</v>
      </c>
    </row>
    <row r="185" spans="1:12">
      <c r="A185" s="4">
        <v>42773</v>
      </c>
      <c r="B185" s="5">
        <v>89.7</v>
      </c>
      <c r="C185" s="6">
        <v>303.89</v>
      </c>
      <c r="D185" s="7" t="s">
        <v>2</v>
      </c>
      <c r="E185" s="7" t="s">
        <v>4</v>
      </c>
      <c r="F185" s="7"/>
      <c r="G185" s="12">
        <f t="shared" si="17"/>
        <v>1514.6000000000001</v>
      </c>
      <c r="I185" s="13">
        <f t="shared" si="12"/>
        <v>8.2523999999999997</v>
      </c>
      <c r="J185" s="13">
        <f t="shared" si="27"/>
        <v>139.3432</v>
      </c>
    </row>
    <row r="186" spans="1:12">
      <c r="A186" s="4">
        <v>42801</v>
      </c>
      <c r="B186" s="5">
        <v>105.3</v>
      </c>
      <c r="C186" s="6">
        <v>203.54</v>
      </c>
      <c r="D186" s="7" t="s">
        <v>2</v>
      </c>
      <c r="E186" s="7" t="s">
        <v>4</v>
      </c>
      <c r="F186" s="7"/>
      <c r="G186" s="12">
        <f t="shared" si="17"/>
        <v>1619.9</v>
      </c>
      <c r="I186" s="13">
        <f t="shared" si="12"/>
        <v>9.6875999999999998</v>
      </c>
      <c r="J186" s="13">
        <f t="shared" si="27"/>
        <v>149.0308</v>
      </c>
    </row>
    <row r="187" spans="1:12">
      <c r="A187" s="4">
        <v>42828</v>
      </c>
      <c r="B187" s="5">
        <v>101</v>
      </c>
      <c r="C187" s="6">
        <v>195.49</v>
      </c>
      <c r="D187" s="7" t="s">
        <v>2</v>
      </c>
      <c r="E187" s="7" t="s">
        <v>4</v>
      </c>
      <c r="F187" s="7"/>
      <c r="G187" s="12">
        <f t="shared" si="17"/>
        <v>1720.9</v>
      </c>
      <c r="I187" s="13">
        <f t="shared" ref="I187:I228" si="28">IF((D187="#2"),0.1387*B187,0.092*B187)</f>
        <v>9.2919999999999998</v>
      </c>
      <c r="J187" s="13">
        <f t="shared" si="27"/>
        <v>158.3228</v>
      </c>
    </row>
    <row r="188" spans="1:12">
      <c r="A188" s="4">
        <v>42857</v>
      </c>
      <c r="B188" s="5">
        <v>21.1</v>
      </c>
      <c r="C188" s="6">
        <v>38.31</v>
      </c>
      <c r="D188" s="7" t="s">
        <v>2</v>
      </c>
      <c r="E188" s="7" t="s">
        <v>4</v>
      </c>
      <c r="F188" s="7"/>
      <c r="G188" s="12">
        <f t="shared" si="17"/>
        <v>1742</v>
      </c>
      <c r="I188" s="13">
        <f t="shared" si="28"/>
        <v>1.9412</v>
      </c>
      <c r="J188" s="13">
        <f t="shared" si="27"/>
        <v>160.26400000000001</v>
      </c>
    </row>
    <row r="189" spans="1:12">
      <c r="A189" s="4">
        <v>43053</v>
      </c>
      <c r="B189" s="5">
        <v>97.3</v>
      </c>
      <c r="C189" s="6">
        <v>175.04</v>
      </c>
      <c r="D189" s="7" t="s">
        <v>2</v>
      </c>
      <c r="E189" s="7" t="s">
        <v>4</v>
      </c>
      <c r="F189" s="7"/>
      <c r="G189" s="12">
        <f t="shared" si="17"/>
        <v>1839.3</v>
      </c>
      <c r="I189" s="13">
        <f t="shared" si="28"/>
        <v>8.9515999999999991</v>
      </c>
      <c r="J189" s="13">
        <f t="shared" si="27"/>
        <v>169.21559999999999</v>
      </c>
    </row>
    <row r="190" spans="1:12">
      <c r="A190" s="4">
        <v>43101</v>
      </c>
      <c r="B190" s="5">
        <v>211.4</v>
      </c>
      <c r="C190" s="6">
        <v>380.31</v>
      </c>
      <c r="D190" s="7" t="s">
        <v>2</v>
      </c>
      <c r="E190" s="7" t="s">
        <v>4</v>
      </c>
      <c r="F190" s="7"/>
      <c r="G190" s="12">
        <f t="shared" si="17"/>
        <v>2050.6999999999998</v>
      </c>
      <c r="I190" s="13">
        <f t="shared" si="28"/>
        <v>19.448799999999999</v>
      </c>
      <c r="J190" s="13">
        <f t="shared" si="27"/>
        <v>188.6644</v>
      </c>
    </row>
    <row r="191" spans="1:12">
      <c r="A191" s="4">
        <v>43130</v>
      </c>
      <c r="B191" s="5">
        <v>124.5</v>
      </c>
      <c r="C191" s="6">
        <v>223.98</v>
      </c>
      <c r="D191" s="7" t="s">
        <v>2</v>
      </c>
      <c r="E191" s="7" t="s">
        <v>4</v>
      </c>
      <c r="F191" s="7"/>
      <c r="G191" s="12">
        <f t="shared" si="17"/>
        <v>2175.1999999999998</v>
      </c>
      <c r="I191" s="13">
        <f t="shared" si="28"/>
        <v>11.454000000000001</v>
      </c>
      <c r="J191" s="13">
        <f t="shared" si="27"/>
        <v>200.11840000000001</v>
      </c>
    </row>
    <row r="192" spans="1:12">
      <c r="A192" s="40">
        <v>43160</v>
      </c>
      <c r="B192" s="41">
        <v>140.19999999999999</v>
      </c>
      <c r="C192" s="42">
        <v>252.22</v>
      </c>
      <c r="D192" s="43" t="s">
        <v>2</v>
      </c>
      <c r="E192" s="43" t="s">
        <v>4</v>
      </c>
      <c r="F192" s="43"/>
      <c r="G192" s="12">
        <f t="shared" si="17"/>
        <v>2315.3999999999996</v>
      </c>
      <c r="H192" s="38"/>
      <c r="I192" s="39">
        <f t="shared" si="28"/>
        <v>12.898399999999999</v>
      </c>
      <c r="J192" s="39">
        <f t="shared" si="27"/>
        <v>213.01680000000002</v>
      </c>
      <c r="K192" s="44"/>
      <c r="L192" s="45"/>
    </row>
    <row r="193" spans="1:12">
      <c r="A193" s="4">
        <v>43187</v>
      </c>
      <c r="B193" s="5">
        <v>101.5</v>
      </c>
      <c r="C193" s="59">
        <v>182.6</v>
      </c>
      <c r="D193" s="7" t="s">
        <v>2</v>
      </c>
      <c r="E193" s="7" t="s">
        <v>42</v>
      </c>
      <c r="F193" s="7" t="s">
        <v>10</v>
      </c>
      <c r="G193" s="12">
        <f t="shared" ref="G193:G201" si="29">G192+B193</f>
        <v>2416.8999999999996</v>
      </c>
      <c r="H193" s="38"/>
      <c r="I193" s="39">
        <f t="shared" ref="I193:I201" si="30">IF((D193="#2"),0.1387*B193,0.092*B193)</f>
        <v>9.3379999999999992</v>
      </c>
      <c r="J193" s="39">
        <f t="shared" ref="J193:J201" si="31">J192+I193</f>
        <v>222.35480000000001</v>
      </c>
      <c r="K193" s="44"/>
      <c r="L193" s="45"/>
    </row>
    <row r="194" spans="1:12">
      <c r="A194" s="4">
        <v>43244</v>
      </c>
      <c r="B194" s="5">
        <v>73.900000000000006</v>
      </c>
      <c r="C194" s="59">
        <v>132.94999999999999</v>
      </c>
      <c r="D194" s="7" t="s">
        <v>2</v>
      </c>
      <c r="E194" s="7" t="s">
        <v>42</v>
      </c>
      <c r="F194" s="7" t="s">
        <v>10</v>
      </c>
      <c r="G194" s="12">
        <f t="shared" si="29"/>
        <v>2490.7999999999997</v>
      </c>
      <c r="H194" s="38"/>
      <c r="I194" s="39">
        <f t="shared" si="30"/>
        <v>6.7988000000000008</v>
      </c>
      <c r="J194" s="39">
        <f t="shared" si="31"/>
        <v>229.15360000000001</v>
      </c>
      <c r="K194" s="44"/>
      <c r="L194" s="45"/>
    </row>
    <row r="195" spans="1:12">
      <c r="A195" s="4">
        <v>43391</v>
      </c>
      <c r="B195" s="5">
        <v>44</v>
      </c>
      <c r="C195" s="59">
        <v>96.32</v>
      </c>
      <c r="D195" s="7" t="s">
        <v>2</v>
      </c>
      <c r="E195" s="7" t="s">
        <v>42</v>
      </c>
      <c r="F195" s="7" t="s">
        <v>10</v>
      </c>
      <c r="G195" s="12">
        <f t="shared" si="29"/>
        <v>2534.7999999999997</v>
      </c>
      <c r="H195" s="38"/>
      <c r="I195" s="39">
        <f t="shared" si="30"/>
        <v>4.048</v>
      </c>
      <c r="J195" s="39">
        <f t="shared" si="31"/>
        <v>233.20160000000001</v>
      </c>
      <c r="K195" s="44"/>
      <c r="L195" s="45"/>
    </row>
    <row r="196" spans="1:12">
      <c r="A196" s="4">
        <v>43419</v>
      </c>
      <c r="B196" s="5">
        <v>69.3</v>
      </c>
      <c r="C196" s="59">
        <v>141.59</v>
      </c>
      <c r="D196" s="7" t="s">
        <v>2</v>
      </c>
      <c r="E196" s="7" t="s">
        <v>42</v>
      </c>
      <c r="F196" s="7" t="s">
        <v>10</v>
      </c>
      <c r="G196" s="12">
        <f t="shared" si="29"/>
        <v>2604.1</v>
      </c>
      <c r="H196" s="38"/>
      <c r="I196" s="39">
        <f t="shared" si="30"/>
        <v>6.3755999999999995</v>
      </c>
      <c r="J196" s="39">
        <f t="shared" si="31"/>
        <v>239.5772</v>
      </c>
      <c r="K196" s="44"/>
      <c r="L196" s="45"/>
    </row>
    <row r="197" spans="1:12">
      <c r="A197" s="4">
        <v>43446</v>
      </c>
      <c r="B197" s="5">
        <v>109.7</v>
      </c>
      <c r="C197" s="59">
        <v>226.85</v>
      </c>
      <c r="D197" s="7" t="s">
        <v>2</v>
      </c>
      <c r="E197" s="7" t="s">
        <v>42</v>
      </c>
      <c r="F197" s="7" t="s">
        <v>10</v>
      </c>
      <c r="G197" s="12">
        <f t="shared" si="29"/>
        <v>2713.7999999999997</v>
      </c>
      <c r="H197" s="38"/>
      <c r="I197" s="39">
        <f t="shared" si="30"/>
        <v>10.0924</v>
      </c>
      <c r="J197" s="39">
        <f t="shared" si="31"/>
        <v>249.6696</v>
      </c>
      <c r="K197" s="44"/>
      <c r="L197" s="45"/>
    </row>
    <row r="198" spans="1:12">
      <c r="A198" s="4">
        <v>43475</v>
      </c>
      <c r="B198" s="5">
        <v>139.5</v>
      </c>
      <c r="C198" s="59">
        <v>286.05</v>
      </c>
      <c r="D198" s="7" t="s">
        <v>2</v>
      </c>
      <c r="E198" s="7" t="s">
        <v>42</v>
      </c>
      <c r="F198" s="7" t="s">
        <v>10</v>
      </c>
      <c r="G198" s="12">
        <f t="shared" si="29"/>
        <v>2853.2999999999997</v>
      </c>
      <c r="H198" s="38"/>
      <c r="I198" s="39">
        <f t="shared" si="30"/>
        <v>12.834</v>
      </c>
      <c r="J198" s="39">
        <f t="shared" si="31"/>
        <v>262.50360000000001</v>
      </c>
      <c r="K198" s="44"/>
      <c r="L198" s="45"/>
    </row>
    <row r="199" spans="1:12">
      <c r="A199" s="4">
        <v>43503</v>
      </c>
      <c r="B199" s="5">
        <v>156.69999999999999</v>
      </c>
      <c r="C199" s="59">
        <v>330.33</v>
      </c>
      <c r="D199" s="7" t="s">
        <v>2</v>
      </c>
      <c r="E199" s="7" t="s">
        <v>42</v>
      </c>
      <c r="F199" s="7" t="s">
        <v>10</v>
      </c>
      <c r="G199" s="12">
        <f t="shared" si="29"/>
        <v>3009.9999999999995</v>
      </c>
      <c r="H199" s="38"/>
      <c r="I199" s="39">
        <f t="shared" si="30"/>
        <v>14.416399999999999</v>
      </c>
      <c r="J199" s="39">
        <f t="shared" si="31"/>
        <v>276.92</v>
      </c>
      <c r="K199" s="44"/>
      <c r="L199" s="45"/>
    </row>
    <row r="200" spans="1:12">
      <c r="A200" s="4">
        <v>43531</v>
      </c>
      <c r="B200" s="5">
        <v>125.9</v>
      </c>
      <c r="C200" s="59">
        <v>266.64999999999998</v>
      </c>
      <c r="D200" s="7" t="s">
        <v>2</v>
      </c>
      <c r="E200" s="7" t="s">
        <v>42</v>
      </c>
      <c r="F200" s="7" t="s">
        <v>10</v>
      </c>
      <c r="G200" s="12">
        <f t="shared" si="29"/>
        <v>3135.8999999999996</v>
      </c>
      <c r="H200" s="38"/>
      <c r="I200" s="39">
        <f t="shared" si="30"/>
        <v>11.582800000000001</v>
      </c>
      <c r="J200" s="39">
        <f t="shared" si="31"/>
        <v>288.50280000000004</v>
      </c>
      <c r="K200" s="44"/>
      <c r="L200" s="45"/>
    </row>
    <row r="201" spans="1:12">
      <c r="A201" s="4">
        <v>43557</v>
      </c>
      <c r="B201" s="5">
        <v>82</v>
      </c>
      <c r="C201" s="59">
        <v>166.05</v>
      </c>
      <c r="D201" s="7" t="s">
        <v>2</v>
      </c>
      <c r="E201" s="7" t="s">
        <v>42</v>
      </c>
      <c r="F201" s="7" t="s">
        <v>10</v>
      </c>
      <c r="G201" s="12">
        <f t="shared" si="29"/>
        <v>3217.8999999999996</v>
      </c>
      <c r="H201" s="38"/>
      <c r="I201" s="39">
        <f t="shared" si="30"/>
        <v>7.5439999999999996</v>
      </c>
      <c r="J201" s="39">
        <f t="shared" si="31"/>
        <v>296.04680000000002</v>
      </c>
      <c r="K201" s="44"/>
      <c r="L201" s="45"/>
    </row>
    <row r="202" spans="1:12">
      <c r="A202" s="90"/>
      <c r="B202" s="91"/>
      <c r="C202" s="92"/>
      <c r="D202" s="93"/>
      <c r="E202" s="94" t="s">
        <v>54</v>
      </c>
      <c r="F202" s="93"/>
      <c r="G202" s="84"/>
      <c r="H202" s="90"/>
      <c r="I202" s="85"/>
      <c r="J202" s="85"/>
      <c r="K202" s="86">
        <f>G201</f>
        <v>3217.8999999999996</v>
      </c>
      <c r="L202" s="86">
        <f>J201</f>
        <v>296.04680000000002</v>
      </c>
    </row>
    <row r="203" spans="1:12" ht="13" thickBot="1">
      <c r="A203" s="46"/>
      <c r="B203" s="47"/>
      <c r="C203" s="48"/>
      <c r="D203" s="49"/>
      <c r="E203" s="49"/>
      <c r="F203" s="49"/>
      <c r="G203" s="12"/>
      <c r="H203" s="38"/>
      <c r="I203" s="39"/>
      <c r="J203" s="39"/>
      <c r="K203" s="44"/>
      <c r="L203" s="45"/>
    </row>
    <row r="204" spans="1:12" ht="16" customHeight="1" thickBot="1">
      <c r="A204" s="70" t="s">
        <v>49</v>
      </c>
      <c r="B204" s="71"/>
      <c r="C204" s="72"/>
      <c r="D204" s="73"/>
      <c r="E204" s="73"/>
      <c r="F204" s="73"/>
      <c r="G204" s="68"/>
      <c r="H204" s="67"/>
      <c r="I204" s="69"/>
      <c r="J204" s="69"/>
      <c r="K204" s="44"/>
      <c r="L204" s="45"/>
    </row>
    <row r="205" spans="1:12">
      <c r="A205" s="4">
        <v>42026</v>
      </c>
      <c r="B205" s="5">
        <v>223.8</v>
      </c>
      <c r="C205" s="6">
        <v>430.49</v>
      </c>
      <c r="D205" s="7" t="s">
        <v>2</v>
      </c>
      <c r="E205" s="7" t="s">
        <v>3</v>
      </c>
      <c r="F205" s="7" t="s">
        <v>11</v>
      </c>
      <c r="G205" s="11">
        <f>B205</f>
        <v>223.8</v>
      </c>
      <c r="I205" s="13">
        <f t="shared" si="28"/>
        <v>20.589600000000001</v>
      </c>
      <c r="J205" s="13">
        <f>I205</f>
        <v>20.589600000000001</v>
      </c>
    </row>
    <row r="206" spans="1:12">
      <c r="A206" s="4">
        <v>42051</v>
      </c>
      <c r="B206" s="5">
        <v>301.7</v>
      </c>
      <c r="C206" s="6">
        <v>578.41999999999996</v>
      </c>
      <c r="D206" s="7" t="s">
        <v>2</v>
      </c>
      <c r="E206" s="7" t="s">
        <v>3</v>
      </c>
      <c r="F206" s="7" t="s">
        <v>11</v>
      </c>
      <c r="G206" s="12">
        <f t="shared" si="17"/>
        <v>525.5</v>
      </c>
      <c r="I206" s="13">
        <f t="shared" si="28"/>
        <v>27.756399999999999</v>
      </c>
      <c r="J206" s="13">
        <f t="shared" ref="J206:J228" si="32">J205+I206</f>
        <v>48.346000000000004</v>
      </c>
    </row>
    <row r="207" spans="1:12">
      <c r="A207" s="4">
        <v>42079</v>
      </c>
      <c r="B207" s="5">
        <v>198.8</v>
      </c>
      <c r="C207" s="6">
        <v>383.01</v>
      </c>
      <c r="D207" s="7" t="s">
        <v>2</v>
      </c>
      <c r="E207" s="7" t="s">
        <v>3</v>
      </c>
      <c r="F207" s="7" t="s">
        <v>11</v>
      </c>
      <c r="G207" s="12">
        <f t="shared" si="17"/>
        <v>724.3</v>
      </c>
      <c r="I207" s="13">
        <f t="shared" si="28"/>
        <v>18.2896</v>
      </c>
      <c r="J207" s="13">
        <f t="shared" si="32"/>
        <v>66.635600000000011</v>
      </c>
    </row>
    <row r="208" spans="1:12">
      <c r="A208" s="4">
        <v>42104</v>
      </c>
      <c r="B208" s="5">
        <v>260.5</v>
      </c>
      <c r="C208" s="6">
        <v>500.18</v>
      </c>
      <c r="D208" s="7" t="s">
        <v>2</v>
      </c>
      <c r="E208" s="7" t="s">
        <v>3</v>
      </c>
      <c r="F208" s="7" t="s">
        <v>11</v>
      </c>
      <c r="G208" s="12">
        <f t="shared" si="17"/>
        <v>984.8</v>
      </c>
      <c r="I208" s="13">
        <f t="shared" si="28"/>
        <v>23.966000000000001</v>
      </c>
      <c r="J208" s="13">
        <f t="shared" si="32"/>
        <v>90.601600000000019</v>
      </c>
    </row>
    <row r="209" spans="1:10">
      <c r="A209" s="4">
        <v>42335</v>
      </c>
      <c r="B209" s="5">
        <v>272.89999999999998</v>
      </c>
      <c r="C209" s="6">
        <v>450.01</v>
      </c>
      <c r="D209" s="7" t="s">
        <v>2</v>
      </c>
      <c r="E209" s="7" t="s">
        <v>3</v>
      </c>
      <c r="F209" s="7" t="s">
        <v>10</v>
      </c>
      <c r="G209" s="12">
        <f t="shared" si="17"/>
        <v>1257.6999999999998</v>
      </c>
      <c r="I209" s="13">
        <f t="shared" si="28"/>
        <v>25.106799999999996</v>
      </c>
      <c r="J209" s="13">
        <f t="shared" si="32"/>
        <v>115.70840000000001</v>
      </c>
    </row>
    <row r="210" spans="1:10">
      <c r="A210" s="4">
        <v>42348</v>
      </c>
      <c r="B210" s="5">
        <v>57.4</v>
      </c>
      <c r="C210" s="6">
        <v>94.65</v>
      </c>
      <c r="D210" s="7" t="s">
        <v>2</v>
      </c>
      <c r="E210" s="7" t="s">
        <v>3</v>
      </c>
      <c r="F210" s="7" t="s">
        <v>10</v>
      </c>
      <c r="G210" s="12">
        <f t="shared" si="17"/>
        <v>1315.1</v>
      </c>
      <c r="I210" s="13">
        <f t="shared" si="28"/>
        <v>5.2808000000000002</v>
      </c>
      <c r="J210" s="13">
        <f t="shared" si="32"/>
        <v>120.98920000000001</v>
      </c>
    </row>
    <row r="211" spans="1:10">
      <c r="A211" s="4">
        <v>42384</v>
      </c>
      <c r="B211" s="5">
        <v>231.5</v>
      </c>
      <c r="C211" s="6">
        <v>381.74</v>
      </c>
      <c r="D211" s="7" t="s">
        <v>2</v>
      </c>
      <c r="E211" s="7" t="s">
        <v>3</v>
      </c>
      <c r="F211" s="7" t="s">
        <v>10</v>
      </c>
      <c r="G211" s="12">
        <f t="shared" si="17"/>
        <v>1546.6</v>
      </c>
      <c r="I211" s="13">
        <f t="shared" si="28"/>
        <v>21.297999999999998</v>
      </c>
      <c r="J211" s="13">
        <f t="shared" si="32"/>
        <v>142.28720000000001</v>
      </c>
    </row>
    <row r="212" spans="1:10">
      <c r="A212" s="4">
        <v>42409</v>
      </c>
      <c r="B212" s="5">
        <v>212.4</v>
      </c>
      <c r="C212" s="6">
        <v>350.25</v>
      </c>
      <c r="D212" s="7" t="s">
        <v>2</v>
      </c>
      <c r="E212" s="7" t="s">
        <v>3</v>
      </c>
      <c r="F212" s="7" t="s">
        <v>10</v>
      </c>
      <c r="G212" s="12">
        <f t="shared" si="17"/>
        <v>1759</v>
      </c>
      <c r="I212" s="13">
        <f t="shared" si="28"/>
        <v>19.540800000000001</v>
      </c>
      <c r="J212" s="13">
        <f t="shared" si="32"/>
        <v>161.828</v>
      </c>
    </row>
    <row r="213" spans="1:10">
      <c r="A213" s="4">
        <v>42432</v>
      </c>
      <c r="B213" s="5">
        <v>178.9</v>
      </c>
      <c r="C213" s="6">
        <v>295.01</v>
      </c>
      <c r="D213" s="7" t="s">
        <v>2</v>
      </c>
      <c r="E213" s="7" t="s">
        <v>3</v>
      </c>
      <c r="F213" s="7" t="s">
        <v>10</v>
      </c>
      <c r="G213" s="12">
        <f t="shared" si="17"/>
        <v>1937.9</v>
      </c>
      <c r="I213" s="13">
        <f t="shared" si="28"/>
        <v>16.4588</v>
      </c>
      <c r="J213" s="13">
        <f t="shared" si="32"/>
        <v>178.2868</v>
      </c>
    </row>
    <row r="214" spans="1:10">
      <c r="A214" s="4">
        <v>42461</v>
      </c>
      <c r="B214" s="5">
        <v>120</v>
      </c>
      <c r="C214" s="6">
        <v>197.88</v>
      </c>
      <c r="D214" s="7" t="s">
        <v>2</v>
      </c>
      <c r="E214" s="7" t="s">
        <v>3</v>
      </c>
      <c r="F214" s="7" t="s">
        <v>10</v>
      </c>
      <c r="G214" s="12">
        <f t="shared" si="17"/>
        <v>2057.9</v>
      </c>
      <c r="I214" s="13">
        <f t="shared" si="28"/>
        <v>11.04</v>
      </c>
      <c r="J214" s="13">
        <f t="shared" si="32"/>
        <v>189.32679999999999</v>
      </c>
    </row>
    <row r="215" spans="1:10">
      <c r="A215" s="4">
        <v>42487</v>
      </c>
      <c r="B215" s="5">
        <v>98.9</v>
      </c>
      <c r="C215" s="6">
        <v>163.09</v>
      </c>
      <c r="D215" s="7" t="s">
        <v>2</v>
      </c>
      <c r="E215" s="7" t="s">
        <v>3</v>
      </c>
      <c r="F215" s="7" t="s">
        <v>10</v>
      </c>
      <c r="G215" s="12">
        <f t="shared" si="17"/>
        <v>2156.8000000000002</v>
      </c>
      <c r="I215" s="13">
        <f t="shared" si="28"/>
        <v>9.0988000000000007</v>
      </c>
      <c r="J215" s="13">
        <f t="shared" si="32"/>
        <v>198.4256</v>
      </c>
    </row>
    <row r="216" spans="1:10">
      <c r="A216" s="4">
        <v>42514</v>
      </c>
      <c r="B216" s="5">
        <v>27</v>
      </c>
      <c r="C216" s="6">
        <v>44.52</v>
      </c>
      <c r="D216" s="7" t="s">
        <v>2</v>
      </c>
      <c r="E216" s="7" t="s">
        <v>3</v>
      </c>
      <c r="F216" s="7" t="s">
        <v>10</v>
      </c>
      <c r="G216" s="12">
        <f t="shared" si="17"/>
        <v>2183.8000000000002</v>
      </c>
      <c r="I216" s="13">
        <f t="shared" si="28"/>
        <v>2.484</v>
      </c>
      <c r="J216" s="13">
        <f t="shared" si="32"/>
        <v>200.90960000000001</v>
      </c>
    </row>
    <row r="217" spans="1:10">
      <c r="A217" s="4">
        <v>42641</v>
      </c>
      <c r="B217" s="5">
        <v>20.5</v>
      </c>
      <c r="C217" s="6">
        <v>33.770000000000003</v>
      </c>
      <c r="D217" s="7" t="s">
        <v>2</v>
      </c>
      <c r="E217" s="7" t="s">
        <v>3</v>
      </c>
      <c r="F217" s="7" t="s">
        <v>10</v>
      </c>
      <c r="G217" s="12">
        <f t="shared" si="17"/>
        <v>2204.3000000000002</v>
      </c>
      <c r="I217" s="13">
        <f t="shared" si="28"/>
        <v>1.8859999999999999</v>
      </c>
      <c r="J217" s="13">
        <f t="shared" si="32"/>
        <v>202.79560000000001</v>
      </c>
    </row>
    <row r="218" spans="1:10">
      <c r="A218" s="4">
        <v>42669</v>
      </c>
      <c r="B218" s="5">
        <v>52.8</v>
      </c>
      <c r="C218" s="6">
        <v>93.85</v>
      </c>
      <c r="D218" s="7" t="s">
        <v>2</v>
      </c>
      <c r="E218" s="7" t="s">
        <v>3</v>
      </c>
      <c r="F218" s="7" t="s">
        <v>10</v>
      </c>
      <c r="G218" s="12">
        <f t="shared" si="17"/>
        <v>2257.1000000000004</v>
      </c>
      <c r="I218" s="13">
        <f t="shared" si="28"/>
        <v>4.8575999999999997</v>
      </c>
      <c r="J218" s="13">
        <f t="shared" si="32"/>
        <v>207.6532</v>
      </c>
    </row>
    <row r="219" spans="1:10">
      <c r="A219" s="4">
        <v>42699</v>
      </c>
      <c r="B219" s="5">
        <v>109.8</v>
      </c>
      <c r="C219" s="6">
        <v>189.46</v>
      </c>
      <c r="D219" s="7" t="s">
        <v>2</v>
      </c>
      <c r="E219" s="7" t="s">
        <v>3</v>
      </c>
      <c r="F219" s="7" t="s">
        <v>10</v>
      </c>
      <c r="G219" s="12">
        <f t="shared" si="17"/>
        <v>2366.9000000000005</v>
      </c>
      <c r="I219" s="13">
        <f t="shared" si="28"/>
        <v>10.101599999999999</v>
      </c>
      <c r="J219" s="13">
        <f t="shared" si="32"/>
        <v>217.75479999999999</v>
      </c>
    </row>
    <row r="220" spans="1:10">
      <c r="A220" s="4">
        <v>42724</v>
      </c>
      <c r="B220" s="5">
        <v>210.2</v>
      </c>
      <c r="C220" s="6">
        <v>395.28</v>
      </c>
      <c r="D220" s="7" t="s">
        <v>2</v>
      </c>
      <c r="E220" s="7" t="s">
        <v>3</v>
      </c>
      <c r="F220" s="7" t="s">
        <v>10</v>
      </c>
      <c r="G220" s="12">
        <f t="shared" si="17"/>
        <v>2577.1000000000004</v>
      </c>
      <c r="I220" s="13">
        <f t="shared" si="28"/>
        <v>19.3384</v>
      </c>
      <c r="J220" s="13">
        <f t="shared" si="32"/>
        <v>237.0932</v>
      </c>
    </row>
    <row r="221" spans="1:10">
      <c r="A221" s="4">
        <v>42751</v>
      </c>
      <c r="B221" s="5">
        <v>210</v>
      </c>
      <c r="C221" s="6">
        <v>447.93</v>
      </c>
      <c r="D221" s="7" t="s">
        <v>2</v>
      </c>
      <c r="E221" s="7" t="s">
        <v>3</v>
      </c>
      <c r="F221" s="7"/>
      <c r="G221" s="12">
        <f t="shared" ref="G221:G228" si="33">G220+B221</f>
        <v>2787.1000000000004</v>
      </c>
      <c r="I221" s="13">
        <f t="shared" si="28"/>
        <v>19.32</v>
      </c>
      <c r="J221" s="13">
        <f t="shared" si="32"/>
        <v>256.41320000000002</v>
      </c>
    </row>
    <row r="222" spans="1:10">
      <c r="A222" s="4">
        <v>42781</v>
      </c>
      <c r="B222" s="5">
        <v>250.2</v>
      </c>
      <c r="C222" s="6">
        <v>531.79999999999995</v>
      </c>
      <c r="D222" s="7" t="s">
        <v>2</v>
      </c>
      <c r="E222" s="7" t="s">
        <v>3</v>
      </c>
      <c r="F222" s="7"/>
      <c r="G222" s="12">
        <f t="shared" si="33"/>
        <v>3037.3</v>
      </c>
      <c r="I222" s="13">
        <f t="shared" si="28"/>
        <v>23.0184</v>
      </c>
      <c r="J222" s="13">
        <f t="shared" si="32"/>
        <v>279.4316</v>
      </c>
    </row>
    <row r="223" spans="1:10">
      <c r="A223" s="4">
        <v>42807</v>
      </c>
      <c r="B223" s="5">
        <v>200.3</v>
      </c>
      <c r="C223" s="6">
        <v>399.2</v>
      </c>
      <c r="D223" s="7" t="s">
        <v>2</v>
      </c>
      <c r="E223" s="7" t="s">
        <v>3</v>
      </c>
      <c r="F223" s="7"/>
      <c r="G223" s="12">
        <f t="shared" si="33"/>
        <v>3237.6000000000004</v>
      </c>
      <c r="I223" s="13">
        <f t="shared" si="28"/>
        <v>18.427600000000002</v>
      </c>
      <c r="J223" s="13">
        <f t="shared" si="32"/>
        <v>297.85919999999999</v>
      </c>
    </row>
    <row r="224" spans="1:10">
      <c r="A224" s="4">
        <v>42836</v>
      </c>
      <c r="B224" s="5">
        <v>172.2</v>
      </c>
      <c r="C224" s="6">
        <v>311.77</v>
      </c>
      <c r="D224" s="7" t="s">
        <v>2</v>
      </c>
      <c r="E224" s="7" t="s">
        <v>3</v>
      </c>
      <c r="F224" s="7"/>
      <c r="G224" s="12">
        <f t="shared" si="33"/>
        <v>3409.8</v>
      </c>
      <c r="I224" s="13">
        <f t="shared" si="28"/>
        <v>15.842399999999998</v>
      </c>
      <c r="J224" s="13">
        <f t="shared" si="32"/>
        <v>313.70159999999998</v>
      </c>
    </row>
    <row r="225" spans="1:12">
      <c r="A225" s="4">
        <v>42865</v>
      </c>
      <c r="B225" s="5">
        <v>17.5</v>
      </c>
      <c r="C225" s="6">
        <v>31.68</v>
      </c>
      <c r="D225" s="7" t="s">
        <v>2</v>
      </c>
      <c r="E225" s="7" t="s">
        <v>3</v>
      </c>
      <c r="F225" s="7"/>
      <c r="G225" s="12">
        <f t="shared" si="33"/>
        <v>3427.3</v>
      </c>
      <c r="I225" s="13">
        <f t="shared" si="28"/>
        <v>1.6099999999999999</v>
      </c>
      <c r="J225" s="13">
        <f t="shared" si="32"/>
        <v>315.3116</v>
      </c>
    </row>
    <row r="226" spans="1:12">
      <c r="A226" s="4">
        <v>43108</v>
      </c>
      <c r="B226" s="5">
        <v>462.9</v>
      </c>
      <c r="C226" s="6">
        <v>832.76</v>
      </c>
      <c r="D226" s="7" t="s">
        <v>2</v>
      </c>
      <c r="E226" s="7" t="s">
        <v>3</v>
      </c>
      <c r="F226" s="7"/>
      <c r="G226" s="12">
        <f t="shared" si="33"/>
        <v>3890.2000000000003</v>
      </c>
      <c r="I226" s="13">
        <f t="shared" si="28"/>
        <v>42.586799999999997</v>
      </c>
      <c r="J226" s="13">
        <f t="shared" si="32"/>
        <v>357.89839999999998</v>
      </c>
    </row>
    <row r="227" spans="1:12">
      <c r="A227" s="4">
        <v>43130</v>
      </c>
      <c r="B227" s="5">
        <v>301.3</v>
      </c>
      <c r="C227" s="6">
        <v>542.04</v>
      </c>
      <c r="D227" s="7" t="s">
        <v>2</v>
      </c>
      <c r="E227" s="7" t="s">
        <v>3</v>
      </c>
      <c r="F227" s="7"/>
      <c r="G227" s="12">
        <f t="shared" si="33"/>
        <v>4191.5</v>
      </c>
      <c r="I227" s="13">
        <f t="shared" si="28"/>
        <v>27.7196</v>
      </c>
      <c r="J227" s="13">
        <f t="shared" si="32"/>
        <v>385.61799999999999</v>
      </c>
    </row>
    <row r="228" spans="1:12">
      <c r="A228" s="40">
        <v>43160</v>
      </c>
      <c r="B228" s="41">
        <v>229.6</v>
      </c>
      <c r="C228" s="42">
        <v>413.05</v>
      </c>
      <c r="D228" s="43" t="s">
        <v>2</v>
      </c>
      <c r="E228" s="43" t="s">
        <v>3</v>
      </c>
      <c r="F228" s="43"/>
      <c r="G228" s="12">
        <f t="shared" si="33"/>
        <v>4421.1000000000004</v>
      </c>
      <c r="H228" s="38"/>
      <c r="I228" s="39">
        <f t="shared" si="28"/>
        <v>21.123200000000001</v>
      </c>
      <c r="J228" s="39">
        <f t="shared" si="32"/>
        <v>406.74119999999999</v>
      </c>
      <c r="K228" s="44"/>
      <c r="L228" s="45"/>
    </row>
    <row r="229" spans="1:12">
      <c r="A229" s="60">
        <v>43187</v>
      </c>
      <c r="B229" s="61">
        <v>184.6</v>
      </c>
      <c r="C229" s="62">
        <v>332.1</v>
      </c>
      <c r="D229" s="63" t="s">
        <v>30</v>
      </c>
      <c r="E229" s="63" t="s">
        <v>38</v>
      </c>
      <c r="F229" s="63" t="s">
        <v>32</v>
      </c>
      <c r="G229" s="12">
        <f t="shared" ref="G229:G236" si="34">G228+B229</f>
        <v>4605.7000000000007</v>
      </c>
      <c r="H229" s="38"/>
      <c r="I229" s="39">
        <f t="shared" ref="I229:I236" si="35">IF((D229="#2"),0.1387*B229,0.092*B229)</f>
        <v>16.9832</v>
      </c>
      <c r="J229" s="39">
        <f t="shared" ref="J229:J236" si="36">J228+I229</f>
        <v>423.7244</v>
      </c>
      <c r="K229" s="44"/>
      <c r="L229" s="45"/>
    </row>
    <row r="230" spans="1:12">
      <c r="A230" s="60">
        <v>43215</v>
      </c>
      <c r="B230" s="61">
        <v>151.30000000000001</v>
      </c>
      <c r="C230" s="62">
        <v>272.19</v>
      </c>
      <c r="D230" s="63" t="s">
        <v>30</v>
      </c>
      <c r="E230" s="63" t="s">
        <v>38</v>
      </c>
      <c r="F230" s="63" t="s">
        <v>32</v>
      </c>
      <c r="G230" s="12">
        <f t="shared" si="34"/>
        <v>4757.0000000000009</v>
      </c>
      <c r="H230" s="38"/>
      <c r="I230" s="39">
        <f t="shared" si="35"/>
        <v>13.919600000000001</v>
      </c>
      <c r="J230" s="39">
        <f t="shared" si="36"/>
        <v>437.64400000000001</v>
      </c>
      <c r="K230" s="44"/>
      <c r="L230" s="45"/>
    </row>
    <row r="231" spans="1:12">
      <c r="A231" s="60">
        <v>43419</v>
      </c>
      <c r="B231" s="61">
        <v>151.80000000000001</v>
      </c>
      <c r="C231" s="62">
        <v>302.58999999999997</v>
      </c>
      <c r="D231" s="63" t="s">
        <v>30</v>
      </c>
      <c r="E231" s="63" t="s">
        <v>38</v>
      </c>
      <c r="F231" s="63" t="s">
        <v>32</v>
      </c>
      <c r="G231" s="12">
        <f t="shared" si="34"/>
        <v>4908.8000000000011</v>
      </c>
      <c r="H231" s="38"/>
      <c r="I231" s="39">
        <f t="shared" si="35"/>
        <v>13.9656</v>
      </c>
      <c r="J231" s="39">
        <f t="shared" si="36"/>
        <v>451.6096</v>
      </c>
      <c r="K231" s="44"/>
      <c r="L231" s="45"/>
    </row>
    <row r="232" spans="1:12">
      <c r="A232" s="60">
        <v>43446</v>
      </c>
      <c r="B232" s="61">
        <v>226.8</v>
      </c>
      <c r="C232" s="62">
        <v>462.22</v>
      </c>
      <c r="D232" s="63" t="s">
        <v>30</v>
      </c>
      <c r="E232" s="63" t="s">
        <v>38</v>
      </c>
      <c r="F232" s="63" t="s">
        <v>34</v>
      </c>
      <c r="G232" s="12">
        <f t="shared" si="34"/>
        <v>5135.6000000000013</v>
      </c>
      <c r="H232" s="38"/>
      <c r="I232" s="39">
        <f t="shared" si="35"/>
        <v>20.865600000000001</v>
      </c>
      <c r="J232" s="39">
        <f t="shared" si="36"/>
        <v>472.47519999999997</v>
      </c>
      <c r="K232" s="44"/>
      <c r="L232" s="45"/>
    </row>
    <row r="233" spans="1:12">
      <c r="A233" s="60">
        <v>43475</v>
      </c>
      <c r="B233" s="61">
        <v>218.8</v>
      </c>
      <c r="C233" s="62">
        <v>445.04</v>
      </c>
      <c r="D233" s="63" t="s">
        <v>30</v>
      </c>
      <c r="E233" s="63" t="s">
        <v>38</v>
      </c>
      <c r="F233" s="63" t="s">
        <v>34</v>
      </c>
      <c r="G233" s="12">
        <f t="shared" si="34"/>
        <v>5354.4000000000015</v>
      </c>
      <c r="H233" s="38"/>
      <c r="I233" s="39">
        <f t="shared" si="35"/>
        <v>20.1296</v>
      </c>
      <c r="J233" s="39">
        <f t="shared" si="36"/>
        <v>492.60479999999995</v>
      </c>
      <c r="K233" s="44"/>
      <c r="L233" s="45"/>
    </row>
    <row r="234" spans="1:12">
      <c r="A234" s="60">
        <v>43503</v>
      </c>
      <c r="B234" s="61">
        <v>333.5</v>
      </c>
      <c r="C234" s="62">
        <v>695.86</v>
      </c>
      <c r="D234" s="63" t="s">
        <v>30</v>
      </c>
      <c r="E234" s="63" t="s">
        <v>38</v>
      </c>
      <c r="F234" s="63" t="s">
        <v>39</v>
      </c>
      <c r="G234" s="12">
        <f t="shared" si="34"/>
        <v>5687.9000000000015</v>
      </c>
      <c r="H234" s="38"/>
      <c r="I234" s="39">
        <f t="shared" si="35"/>
        <v>30.681999999999999</v>
      </c>
      <c r="J234" s="39">
        <f t="shared" si="36"/>
        <v>523.28679999999997</v>
      </c>
      <c r="K234" s="44"/>
      <c r="L234" s="45"/>
    </row>
    <row r="235" spans="1:12">
      <c r="A235" s="60">
        <v>43531</v>
      </c>
      <c r="B235" s="61">
        <v>238.2</v>
      </c>
      <c r="C235" s="62">
        <v>498.83</v>
      </c>
      <c r="D235" s="63" t="s">
        <v>30</v>
      </c>
      <c r="E235" s="63" t="s">
        <v>38</v>
      </c>
      <c r="F235" s="63" t="s">
        <v>10</v>
      </c>
      <c r="G235" s="12">
        <f t="shared" si="34"/>
        <v>5926.1000000000013</v>
      </c>
      <c r="H235" s="38"/>
      <c r="I235" s="39">
        <f t="shared" si="35"/>
        <v>21.914399999999997</v>
      </c>
      <c r="J235" s="39">
        <f t="shared" si="36"/>
        <v>545.20119999999997</v>
      </c>
      <c r="K235" s="44"/>
      <c r="L235" s="45"/>
    </row>
    <row r="236" spans="1:12">
      <c r="A236" s="60">
        <v>43557</v>
      </c>
      <c r="B236" s="61">
        <v>194.5</v>
      </c>
      <c r="C236" s="62">
        <v>385.14</v>
      </c>
      <c r="D236" s="63" t="s">
        <v>30</v>
      </c>
      <c r="E236" s="63" t="s">
        <v>38</v>
      </c>
      <c r="F236" s="63" t="s">
        <v>10</v>
      </c>
      <c r="G236" s="12">
        <f t="shared" si="34"/>
        <v>6120.6000000000013</v>
      </c>
      <c r="H236" s="38"/>
      <c r="I236" s="39">
        <f t="shared" si="35"/>
        <v>17.893999999999998</v>
      </c>
      <c r="J236" s="39">
        <f t="shared" si="36"/>
        <v>563.09519999999998</v>
      </c>
      <c r="K236" s="44"/>
      <c r="L236" s="45"/>
    </row>
    <row r="237" spans="1:12">
      <c r="A237" s="90"/>
      <c r="B237" s="91"/>
      <c r="C237" s="92"/>
      <c r="D237" s="93"/>
      <c r="E237" s="94" t="s">
        <v>56</v>
      </c>
      <c r="F237" s="93"/>
      <c r="G237" s="84"/>
      <c r="H237" s="90"/>
      <c r="I237" s="85"/>
      <c r="J237" s="85"/>
      <c r="K237" s="86">
        <f>G236</f>
        <v>6120.6000000000013</v>
      </c>
      <c r="L237" s="86">
        <f>J236</f>
        <v>563.09519999999998</v>
      </c>
    </row>
    <row r="238" spans="1:12">
      <c r="A238" s="46"/>
      <c r="B238" s="47"/>
      <c r="C238" s="48"/>
      <c r="D238" s="49"/>
      <c r="E238" s="49"/>
      <c r="F238" s="49"/>
      <c r="G238" s="44"/>
      <c r="H238" s="38"/>
      <c r="I238" s="39"/>
      <c r="J238" s="39"/>
      <c r="K238" s="44"/>
      <c r="L238" s="45"/>
    </row>
    <row r="239" spans="1:12">
      <c r="A239" s="46"/>
      <c r="B239" s="47"/>
      <c r="C239" s="48"/>
      <c r="D239" s="49"/>
      <c r="E239" s="49"/>
      <c r="F239" s="49"/>
      <c r="G239" s="44"/>
      <c r="H239" s="38"/>
      <c r="I239" s="39"/>
      <c r="J239" s="39"/>
      <c r="K239" s="44"/>
      <c r="L239" s="45"/>
    </row>
    <row r="240" spans="1:12">
      <c r="A240" s="27" t="s">
        <v>26</v>
      </c>
      <c r="B240" s="28">
        <f>SUM(B5:B237)</f>
        <v>31022.600000000017</v>
      </c>
      <c r="C240" s="89">
        <f>SUM(C5:C236)</f>
        <v>65601.680000000008</v>
      </c>
      <c r="D240" s="29"/>
      <c r="E240" s="29"/>
      <c r="F240" s="29"/>
      <c r="G240" s="30"/>
      <c r="H240" s="31"/>
      <c r="I240" s="32">
        <f>SUM(I5:I237)</f>
        <v>3644.107770000001</v>
      </c>
      <c r="J240" s="33"/>
      <c r="K240" s="32">
        <f>SUM(K5:K237)</f>
        <v>31022.600000000002</v>
      </c>
      <c r="L240" s="32">
        <f>SUM(L5:L237)</f>
        <v>3644.1077699999996</v>
      </c>
    </row>
    <row r="241" spans="1:12">
      <c r="A241" s="8"/>
      <c r="G241" s="15"/>
      <c r="L241" t="s">
        <v>57</v>
      </c>
    </row>
    <row r="242" spans="1:12">
      <c r="A242" t="s">
        <v>15</v>
      </c>
      <c r="G242" s="9"/>
    </row>
    <row r="243" spans="1:12">
      <c r="A243" t="s">
        <v>16</v>
      </c>
    </row>
    <row r="244" spans="1:12">
      <c r="A244" t="s">
        <v>27</v>
      </c>
    </row>
    <row r="245" spans="1:12">
      <c r="A245" s="34" t="s">
        <v>28</v>
      </c>
    </row>
    <row r="246" spans="1:12">
      <c r="A246" t="s">
        <v>29</v>
      </c>
    </row>
  </sheetData>
  <sheetProtection selectLockedCells="1" selectUnlockedCells="1"/>
  <sortState ref="A2:F160">
    <sortCondition ref="E2:E160"/>
    <sortCondition ref="D2:D160"/>
    <sortCondition ref="A2:A160"/>
  </sortState>
  <mergeCells count="2">
    <mergeCell ref="I2:J2"/>
    <mergeCell ref="K2:L2"/>
  </mergeCells>
  <phoneticPr fontId="5" type="noConversion"/>
  <printOptions gridLines="1"/>
  <pageMargins left="0.75" right="0.25" top="0.5" bottom="0.75" header="0.79" footer="0.5"/>
  <pageSetup scale="92" fitToHeight="9" orientation="portrait" useFirstPageNumber="1" horizontalDpi="300" verticalDpi="300"/>
  <headerFooter>
    <oddFooter>&amp;L&amp;K000000Mason Heating Fuel Use, 2015-2018&amp;R&amp;K000000Page 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"/>
  <sheetViews>
    <sheetView workbookViewId="0">
      <selection activeCell="A2" sqref="A2"/>
    </sheetView>
  </sheetViews>
  <sheetFormatPr baseColWidth="10" defaultColWidth="11.5" defaultRowHeight="12" x14ac:dyDescent="0"/>
  <sheetData>
    <row r="2" spans="1:1" ht="17">
      <c r="A2" s="10" t="s">
        <v>50</v>
      </c>
    </row>
  </sheetData>
  <sheetProtection selectLockedCells="1" selectUnlockedCells="1"/>
  <phoneticPr fontId="5" type="noConversion"/>
  <printOptions horizontalCentered="1"/>
  <pageMargins left="1" right="0.25" top="0.25" bottom="0.25" header="0.79" footer="0.79"/>
  <pageSetup scale="42" orientation="portrait" horizontalDpi="300" verticalDpi="30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abSelected="1" topLeftCell="A65" workbookViewId="0">
      <selection activeCell="M11" sqref="M11"/>
    </sheetView>
  </sheetViews>
  <sheetFormatPr baseColWidth="10" defaultColWidth="11.5" defaultRowHeight="12" x14ac:dyDescent="0"/>
  <cols>
    <col min="1" max="1" width="5.33203125" customWidth="1"/>
    <col min="12" max="12" width="2.33203125" customWidth="1"/>
  </cols>
  <sheetData>
    <row r="1" spans="1:1" ht="17">
      <c r="A1" s="10" t="s">
        <v>58</v>
      </c>
    </row>
  </sheetData>
  <sheetProtection selectLockedCells="1" selectUnlockedCells="1"/>
  <phoneticPr fontId="5" type="noConversion"/>
  <printOptions horizontalCentered="1"/>
  <pageMargins left="0.75" right="0.25" top="1.25" bottom="0.5" header="0.79" footer="0.79"/>
  <pageSetup scale="68" orientation="portrait" horizontalDpi="300" verticalDpi="300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Deliv</vt:lpstr>
      <vt:lpstr>Cumul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Garth Fletcher</cp:lastModifiedBy>
  <cp:lastPrinted>2019-05-15T23:01:33Z</cp:lastPrinted>
  <dcterms:created xsi:type="dcterms:W3CDTF">2018-04-04T14:37:31Z</dcterms:created>
  <dcterms:modified xsi:type="dcterms:W3CDTF">2019-05-15T23:02:10Z</dcterms:modified>
</cp:coreProperties>
</file>